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ropbox\PM WZBS\Liga\PKLe\"/>
    </mc:Choice>
  </mc:AlternateContent>
  <xr:revisionPtr revIDLastSave="0" documentId="8_{F0DC406D-13B4-4733-AF99-0520EAA5926D}" xr6:coauthVersionLast="31" xr6:coauthVersionMax="31" xr10:uidLastSave="{00000000-0000-0000-0000-000000000000}"/>
  <bookViews>
    <workbookView xWindow="0" yWindow="0" windowWidth="28800" windowHeight="12225" xr2:uid="{54ED09AE-E9D2-47F7-AC84-53EDE51E3E56}"/>
  </bookViews>
  <sheets>
    <sheet name="Dane zawodników" sheetId="1" r:id="rId1"/>
    <sheet name="Końcowa kolejność i dane drużyn" sheetId="2" r:id="rId2"/>
  </sheets>
  <definedNames>
    <definedName name="_xlnm._FilterDatabase" localSheetId="1" hidden="1">'Końcowa kolejność i dane drużyn'!$A$1:$E$1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2" i="1"/>
  <c r="D2" i="1" s="1"/>
  <c r="D3" i="2" l="1"/>
  <c r="D2" i="2"/>
  <c r="D8" i="2"/>
  <c r="D4" i="2"/>
  <c r="D14" i="2"/>
  <c r="D15" i="2"/>
  <c r="D16" i="2"/>
  <c r="D17" i="2"/>
  <c r="D6" i="2"/>
  <c r="D13" i="2"/>
  <c r="D9" i="2"/>
  <c r="D5" i="2"/>
  <c r="D7" i="2"/>
  <c r="D12" i="2"/>
  <c r="D10" i="2"/>
  <c r="D11" i="2"/>
</calcChain>
</file>

<file path=xl/sharedStrings.xml><?xml version="1.0" encoding="utf-8"?>
<sst xmlns="http://schemas.openxmlformats.org/spreadsheetml/2006/main" count="470" uniqueCount="238">
  <si>
    <t>link</t>
  </si>
  <si>
    <t>gname</t>
  </si>
  <si>
    <t>sname</t>
  </si>
  <si>
    <t>id</t>
  </si>
  <si>
    <t>fullname</t>
  </si>
  <si>
    <t>Eugeniusz</t>
  </si>
  <si>
    <t>Kuźmiński</t>
  </si>
  <si>
    <t>ANDRZEJKI BIS Gdańsk</t>
  </si>
  <si>
    <t>Roman</t>
  </si>
  <si>
    <t>Kmieciak</t>
  </si>
  <si>
    <t>Janusz</t>
  </si>
  <si>
    <t>Liwosz</t>
  </si>
  <si>
    <t>Brunon</t>
  </si>
  <si>
    <t>Malinowski</t>
  </si>
  <si>
    <t>Bogdan</t>
  </si>
  <si>
    <t>Małysz</t>
  </si>
  <si>
    <t>Bogusław</t>
  </si>
  <si>
    <t>Matuszkiewicz</t>
  </si>
  <si>
    <t>Andrzej</t>
  </si>
  <si>
    <t>Nowicki</t>
  </si>
  <si>
    <t>Staszkiewicz</t>
  </si>
  <si>
    <t>Jan</t>
  </si>
  <si>
    <t>Wieczorek</t>
  </si>
  <si>
    <t>Jarosław</t>
  </si>
  <si>
    <t>Pęski</t>
  </si>
  <si>
    <t>ATUT Rumia</t>
  </si>
  <si>
    <t>Aleksander</t>
  </si>
  <si>
    <t>Gruca</t>
  </si>
  <si>
    <t>Dobkowicz</t>
  </si>
  <si>
    <t>Wojciech</t>
  </si>
  <si>
    <t>Wrosz</t>
  </si>
  <si>
    <t>Marek</t>
  </si>
  <si>
    <t>Jacyków</t>
  </si>
  <si>
    <t>Zbigniew</t>
  </si>
  <si>
    <t>Pinkiewicz</t>
  </si>
  <si>
    <t>Maciejewski</t>
  </si>
  <si>
    <t>Kamiński</t>
  </si>
  <si>
    <t>Mirosław</t>
  </si>
  <si>
    <t>Wiśniewski</t>
  </si>
  <si>
    <t>Tomasz</t>
  </si>
  <si>
    <t>Tarasiuk</t>
  </si>
  <si>
    <t>Edward</t>
  </si>
  <si>
    <t>Bednarczyk</t>
  </si>
  <si>
    <t>Stanisław</t>
  </si>
  <si>
    <t>Bujała</t>
  </si>
  <si>
    <t>AZS PJATK Gdańsk</t>
  </si>
  <si>
    <t>Władysław</t>
  </si>
  <si>
    <t>Łobacz</t>
  </si>
  <si>
    <t>Czesław</t>
  </si>
  <si>
    <t>Gruszecki</t>
  </si>
  <si>
    <t>Beata</t>
  </si>
  <si>
    <t>Brynkiewicz-Bownik</t>
  </si>
  <si>
    <t>Rafał</t>
  </si>
  <si>
    <t>Bownik</t>
  </si>
  <si>
    <t>Małysa</t>
  </si>
  <si>
    <t>Szejko</t>
  </si>
  <si>
    <t>Marcin</t>
  </si>
  <si>
    <t>Smyczyński</t>
  </si>
  <si>
    <t>BLOTKA Gdańsk</t>
  </si>
  <si>
    <t>Mateusz</t>
  </si>
  <si>
    <t>Mania</t>
  </si>
  <si>
    <t>Leszek</t>
  </si>
  <si>
    <t>Szybowski</t>
  </si>
  <si>
    <t>Trzeciak</t>
  </si>
  <si>
    <t>Koralewski</t>
  </si>
  <si>
    <t>Artur</t>
  </si>
  <si>
    <t>Ziółtkowski</t>
  </si>
  <si>
    <t>Łukasz</t>
  </si>
  <si>
    <t>Nierzwicki</t>
  </si>
  <si>
    <t>CKiS Pruszcz Gdański</t>
  </si>
  <si>
    <t>Dariusz</t>
  </si>
  <si>
    <t>Zieliński</t>
  </si>
  <si>
    <t>Sławomir</t>
  </si>
  <si>
    <t>Hennig</t>
  </si>
  <si>
    <t>Fabrykiewicz</t>
  </si>
  <si>
    <t>Jacek</t>
  </si>
  <si>
    <t>Janowicz</t>
  </si>
  <si>
    <t>Tadeusz</t>
  </si>
  <si>
    <t>Koronowski</t>
  </si>
  <si>
    <t>Kuśmierz</t>
  </si>
  <si>
    <t>Elżbieta</t>
  </si>
  <si>
    <t>Wesołowska</t>
  </si>
  <si>
    <t>Krzysztof</t>
  </si>
  <si>
    <t>Zastawny</t>
  </si>
  <si>
    <t>Zdzisław</t>
  </si>
  <si>
    <t>Jędrzejczak</t>
  </si>
  <si>
    <t>Szymborski</t>
  </si>
  <si>
    <t>DK-SM Rumia Janowo I</t>
  </si>
  <si>
    <t>Brzeski</t>
  </si>
  <si>
    <t>Czarnecki</t>
  </si>
  <si>
    <t>Piotr</t>
  </si>
  <si>
    <t>Darznik</t>
  </si>
  <si>
    <t>Parol</t>
  </si>
  <si>
    <t>Riss</t>
  </si>
  <si>
    <t>Jadwiga</t>
  </si>
  <si>
    <t>Jeziorska</t>
  </si>
  <si>
    <t>Wrotkowski</t>
  </si>
  <si>
    <t>Lech</t>
  </si>
  <si>
    <t>Adam</t>
  </si>
  <si>
    <t>Derwiński</t>
  </si>
  <si>
    <t>Józef</t>
  </si>
  <si>
    <t>Gnaciński</t>
  </si>
  <si>
    <t>Henryk</t>
  </si>
  <si>
    <t>Szwarc</t>
  </si>
  <si>
    <t>Żaboklicki</t>
  </si>
  <si>
    <t>Zygmunt</t>
  </si>
  <si>
    <t>Mikołajczyk</t>
  </si>
  <si>
    <t>Gaweł</t>
  </si>
  <si>
    <t>GALERIA Kartuzy</t>
  </si>
  <si>
    <t>Karol</t>
  </si>
  <si>
    <t>Dunst</t>
  </si>
  <si>
    <t>Jerzy</t>
  </si>
  <si>
    <t>Kajzer</t>
  </si>
  <si>
    <t>Milewski</t>
  </si>
  <si>
    <t>Piętak</t>
  </si>
  <si>
    <t>Robert</t>
  </si>
  <si>
    <t>Wiesława</t>
  </si>
  <si>
    <t>Kasperek</t>
  </si>
  <si>
    <t>Różański</t>
  </si>
  <si>
    <t>Thrun</t>
  </si>
  <si>
    <t>KONRADIA Gdańsk</t>
  </si>
  <si>
    <t>Ryszard</t>
  </si>
  <si>
    <t>Kuczewski</t>
  </si>
  <si>
    <t>Arkadiusz</t>
  </si>
  <si>
    <t>Matyjas</t>
  </si>
  <si>
    <t>Brzozowski</t>
  </si>
  <si>
    <t>Niemkiewicz</t>
  </si>
  <si>
    <t>Rogiński</t>
  </si>
  <si>
    <t>Włodzimierz</t>
  </si>
  <si>
    <t>Wasielewski</t>
  </si>
  <si>
    <t>KOZA-NOSTRA Bridge Club SCK Sztum</t>
  </si>
  <si>
    <t>Koza</t>
  </si>
  <si>
    <t>Waldemar</t>
  </si>
  <si>
    <t>Wnuk</t>
  </si>
  <si>
    <t>Makurat</t>
  </si>
  <si>
    <t>Mroziński</t>
  </si>
  <si>
    <t>Dobrowolski</t>
  </si>
  <si>
    <t>Szymeczko</t>
  </si>
  <si>
    <t>Brzęcki</t>
  </si>
  <si>
    <t>KS BENIAMINEK 03 Starogard Gdański</t>
  </si>
  <si>
    <t>Idczak</t>
  </si>
  <si>
    <t>Jarmużewski</t>
  </si>
  <si>
    <t>Kuchta</t>
  </si>
  <si>
    <t>Mariusz</t>
  </si>
  <si>
    <t>Pater</t>
  </si>
  <si>
    <t>Staniszewski</t>
  </si>
  <si>
    <t>Wyborski</t>
  </si>
  <si>
    <t>Podfigurny</t>
  </si>
  <si>
    <t>MERITUM Gdańsk</t>
  </si>
  <si>
    <t>Zamiar</t>
  </si>
  <si>
    <t>Marzena</t>
  </si>
  <si>
    <t>Banach</t>
  </si>
  <si>
    <t>Olena</t>
  </si>
  <si>
    <t>Anna</t>
  </si>
  <si>
    <t>Krasińska</t>
  </si>
  <si>
    <t>Grzegorz</t>
  </si>
  <si>
    <t>Kujawiński</t>
  </si>
  <si>
    <t>Ingielewicz</t>
  </si>
  <si>
    <t>Polacki</t>
  </si>
  <si>
    <t>Joanna</t>
  </si>
  <si>
    <t>Śliwowska</t>
  </si>
  <si>
    <t>Antosz</t>
  </si>
  <si>
    <t>PIANPUR Sierakowice</t>
  </si>
  <si>
    <t>Gębal</t>
  </si>
  <si>
    <t>Kazimierz</t>
  </si>
  <si>
    <t>Gierulski</t>
  </si>
  <si>
    <t>Pankiewicz</t>
  </si>
  <si>
    <t>Betliński</t>
  </si>
  <si>
    <t>Skrzypczak</t>
  </si>
  <si>
    <t>Czekała</t>
  </si>
  <si>
    <t>Budzik</t>
  </si>
  <si>
    <t>Lange</t>
  </si>
  <si>
    <t>Lewandowski</t>
  </si>
  <si>
    <t>Kozłowski</t>
  </si>
  <si>
    <t>Osiński</t>
  </si>
  <si>
    <t>Wawrzyniec</t>
  </si>
  <si>
    <t>Rozenberg</t>
  </si>
  <si>
    <t>PRZYSTAŃ Juszkowo</t>
  </si>
  <si>
    <t>Kryger</t>
  </si>
  <si>
    <t>Kiełczewski</t>
  </si>
  <si>
    <t>Gralak</t>
  </si>
  <si>
    <t>Wojnowski</t>
  </si>
  <si>
    <t>Wołowiec</t>
  </si>
  <si>
    <t>Lejk</t>
  </si>
  <si>
    <t>Franzen</t>
  </si>
  <si>
    <t>SCK IMPAS Sztum</t>
  </si>
  <si>
    <t>Michał</t>
  </si>
  <si>
    <t>Gutowski</t>
  </si>
  <si>
    <t>Bartłomiej</t>
  </si>
  <si>
    <t>Nowak</t>
  </si>
  <si>
    <t>Daniel</t>
  </si>
  <si>
    <t>Wesołowski</t>
  </si>
  <si>
    <t>Ziemowit</t>
  </si>
  <si>
    <t>Witold</t>
  </si>
  <si>
    <t>Pietrzak</t>
  </si>
  <si>
    <t>Lichocki</t>
  </si>
  <si>
    <t>Gapa</t>
  </si>
  <si>
    <t>Agata</t>
  </si>
  <si>
    <t>Chojnicka</t>
  </si>
  <si>
    <t>SIGNUM Gdańsk</t>
  </si>
  <si>
    <t>Górski</t>
  </si>
  <si>
    <t>Nowicz</t>
  </si>
  <si>
    <t>Chełstowski</t>
  </si>
  <si>
    <t>Sylwester</t>
  </si>
  <si>
    <t>Czajkowski</t>
  </si>
  <si>
    <t>Norbert</t>
  </si>
  <si>
    <t>Łukasiak</t>
  </si>
  <si>
    <t>Głowacki</t>
  </si>
  <si>
    <t>Pawlikowski</t>
  </si>
  <si>
    <t>Kamil</t>
  </si>
  <si>
    <t>Puczyłowski</t>
  </si>
  <si>
    <t>Okoński</t>
  </si>
  <si>
    <t>Osmański</t>
  </si>
  <si>
    <t>Paulina</t>
  </si>
  <si>
    <t>Klimentowska</t>
  </si>
  <si>
    <t>WIMPEL Gdańsk</t>
  </si>
  <si>
    <t>Przybielski</t>
  </si>
  <si>
    <t>Patryk</t>
  </si>
  <si>
    <t>Iwaniuk</t>
  </si>
  <si>
    <t>Małgorzata</t>
  </si>
  <si>
    <t>Kurkowska</t>
  </si>
  <si>
    <t>Maria</t>
  </si>
  <si>
    <t>Tomczewska</t>
  </si>
  <si>
    <t>Nosalska</t>
  </si>
  <si>
    <t>Kocoń</t>
  </si>
  <si>
    <t>rozdań</t>
  </si>
  <si>
    <t>miejsce</t>
  </si>
  <si>
    <t>RR</t>
  </si>
  <si>
    <t>SF</t>
  </si>
  <si>
    <t>FF</t>
  </si>
  <si>
    <t>MAXpkl</t>
  </si>
  <si>
    <t>MAXrzd</t>
  </si>
  <si>
    <t>QF/SP</t>
  </si>
  <si>
    <t>idTEAM</t>
  </si>
  <si>
    <t>normaRZD</t>
  </si>
  <si>
    <t>maxPKL</t>
  </si>
  <si>
    <t>%</t>
  </si>
  <si>
    <t>PKL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</si>
</sst>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ny" xfId="0" builtinId="0"/>
  </cellStyles>
  <dxfs count="5"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  <strike val="0"/>
        <outline val="0"/>
        <shadow val="0"/>
        <u val="none"/>
        <vertAlign val="baseline"/>
        <sz val="11"/>
        <color rgb="FFC00000"/>
        <name val="Calibri"/>
        <family val="2"/>
        <charset val="238"/>
        <scheme val="minor"/>
      </font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CE35E2-F62E-4CE0-9CC1-1276B0CA35D7}" name="Tabela1" displayName="Tabela1" ref="A1:J146" totalsRowShown="0">
  <autoFilter ref="A1:J146" xr:uid="{98F8228E-5042-4D41-9F0C-E928BFF43CCA}"/>
  <tableColumns count="10">
    <tableColumn id="1" xr3:uid="{7C18CBA3-3D37-4C79-954F-7C16A29AFCEF}" name="link"/>
    <tableColumn id="2" xr3:uid="{0077B33B-DBD5-4631-ABD8-017ECCC05799}" name="rozdań"/>
    <tableColumn id="3" xr3:uid="{71AAF81D-9EA7-4191-809D-709966D9FD51}" name="normaRZD">
      <calculatedColumnFormula>VLOOKUP(I2,'Końcowa kolejność i dane drużyn'!$A$1:$E$17,4,FALSE)</calculatedColumnFormula>
    </tableColumn>
    <tableColumn id="4" xr3:uid="{29EF27BC-61D4-426D-B09D-AF7341F39EFD}" name="%" dataDxfId="4">
      <calculatedColumnFormula>B2/C2</calculatedColumnFormula>
    </tableColumn>
    <tableColumn id="5" xr3:uid="{CE29D661-9B90-4C5F-92B9-2D96E9DBE180}" name="maxPKL">
      <calculatedColumnFormula>VLOOKUP(I2,'Końcowa kolejność i dane drużyn'!$A$1:$E$17,3,FALSE)</calculatedColumnFormula>
    </tableColumn>
    <tableColumn id="6" xr3:uid="{C8AD08CA-4B59-4762-927D-56490A9AD280}" name="PKL" dataDxfId="3">
      <calculatedColumnFormula>ROUNDUP(IF(B2&gt;=(C2/2),E2,(B2/(C2*0.5))*E2),0)</calculatedColumnFormula>
    </tableColumn>
    <tableColumn id="7" xr3:uid="{58E92581-D486-46E7-9236-52FE069987D0}" name="gname" dataDxfId="2"/>
    <tableColumn id="8" xr3:uid="{D3A971F2-1586-4CB4-AAE0-44A413A2A023}" name="sname" dataDxfId="0"/>
    <tableColumn id="9" xr3:uid="{7C2C0E1A-D1A4-4196-B475-999DA56CD658}" name="idTEAM" dataDxfId="1"/>
    <tableColumn id="10" xr3:uid="{76933F83-00C0-455C-A10D-9E584B916C4F}" name="full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7A73-DDF6-4776-B795-928CC92D5666}">
  <dimension ref="A1:J146"/>
  <sheetViews>
    <sheetView tabSelected="1" workbookViewId="0">
      <selection activeCell="G13" sqref="G13"/>
    </sheetView>
  </sheetViews>
  <sheetFormatPr defaultRowHeight="15" x14ac:dyDescent="0.25"/>
  <cols>
    <col min="3" max="3" width="12.28515625" customWidth="1"/>
    <col min="4" max="4" width="9.140625" style="1"/>
    <col min="5" max="5" width="10" customWidth="1"/>
    <col min="6" max="6" width="8.28515625" style="4" customWidth="1"/>
    <col min="7" max="7" width="12.140625" style="3" bestFit="1" customWidth="1"/>
    <col min="8" max="8" width="19.140625" style="3" bestFit="1" customWidth="1"/>
    <col min="9" max="9" width="10" style="2" customWidth="1"/>
    <col min="10" max="10" width="34.85546875" bestFit="1" customWidth="1"/>
  </cols>
  <sheetData>
    <row r="1" spans="1:10" x14ac:dyDescent="0.25">
      <c r="A1" t="s">
        <v>0</v>
      </c>
      <c r="B1" t="s">
        <v>225</v>
      </c>
      <c r="C1" t="s">
        <v>234</v>
      </c>
      <c r="D1" s="1" t="s">
        <v>236</v>
      </c>
      <c r="E1" t="s">
        <v>235</v>
      </c>
      <c r="F1" s="5" t="s">
        <v>237</v>
      </c>
      <c r="G1" s="3" t="s">
        <v>1</v>
      </c>
      <c r="H1" s="3" t="s">
        <v>2</v>
      </c>
      <c r="I1" s="2" t="s">
        <v>233</v>
      </c>
      <c r="J1" t="s">
        <v>4</v>
      </c>
    </row>
    <row r="2" spans="1:10" x14ac:dyDescent="0.25">
      <c r="A2">
        <v>11997</v>
      </c>
      <c r="B2">
        <v>24</v>
      </c>
      <c r="C2">
        <f>VLOOKUP(I2,'Końcowa kolejność i dane drużyn'!$A$1:$E$17,4,FALSE)</f>
        <v>552</v>
      </c>
      <c r="D2" s="1">
        <f>B2/C2</f>
        <v>4.3478260869565216E-2</v>
      </c>
      <c r="E2">
        <f>VLOOKUP(I2,'Końcowa kolejność i dane drużyn'!$A$1:$E$17,3,FALSE)</f>
        <v>240</v>
      </c>
      <c r="F2" s="4">
        <f>ROUNDUP(IF(B2&gt;=(C2/2),E2,(B2/(C2*0.5))*E2),0)</f>
        <v>21</v>
      </c>
      <c r="G2" s="3" t="s">
        <v>5</v>
      </c>
      <c r="H2" s="3" t="s">
        <v>6</v>
      </c>
      <c r="I2" s="2">
        <v>1</v>
      </c>
      <c r="J2" t="s">
        <v>7</v>
      </c>
    </row>
    <row r="3" spans="1:10" x14ac:dyDescent="0.25">
      <c r="A3">
        <v>4609</v>
      </c>
      <c r="B3">
        <v>216</v>
      </c>
      <c r="C3">
        <f>VLOOKUP(I3,'Końcowa kolejność i dane drużyn'!$A$1:$E$17,4,FALSE)</f>
        <v>552</v>
      </c>
      <c r="D3" s="1">
        <f t="shared" ref="D3:D66" si="0">B3/C3</f>
        <v>0.39130434782608697</v>
      </c>
      <c r="E3">
        <f>VLOOKUP(I3,'Końcowa kolejność i dane drużyn'!$A$1:$E$17,3,FALSE)</f>
        <v>240</v>
      </c>
      <c r="F3" s="4">
        <f t="shared" ref="F3:F66" si="1">ROUNDUP(IF(B3&gt;=(C3/2),E3,(B3/(C3*0.5))*E3),0)</f>
        <v>188</v>
      </c>
      <c r="G3" s="3" t="s">
        <v>8</v>
      </c>
      <c r="H3" s="3" t="s">
        <v>9</v>
      </c>
      <c r="I3" s="2">
        <v>1</v>
      </c>
      <c r="J3" t="s">
        <v>7</v>
      </c>
    </row>
    <row r="4" spans="1:10" x14ac:dyDescent="0.25">
      <c r="A4">
        <v>4636</v>
      </c>
      <c r="B4">
        <v>336</v>
      </c>
      <c r="C4">
        <f>VLOOKUP(I4,'Końcowa kolejność i dane drużyn'!$A$1:$E$17,4,FALSE)</f>
        <v>552</v>
      </c>
      <c r="D4" s="1">
        <f t="shared" si="0"/>
        <v>0.60869565217391308</v>
      </c>
      <c r="E4">
        <f>VLOOKUP(I4,'Końcowa kolejność i dane drużyn'!$A$1:$E$17,3,FALSE)</f>
        <v>240</v>
      </c>
      <c r="F4" s="4">
        <f t="shared" si="1"/>
        <v>240</v>
      </c>
      <c r="G4" s="3" t="s">
        <v>10</v>
      </c>
      <c r="H4" s="3" t="s">
        <v>11</v>
      </c>
      <c r="I4" s="2">
        <v>1</v>
      </c>
      <c r="J4" t="s">
        <v>7</v>
      </c>
    </row>
    <row r="5" spans="1:10" x14ac:dyDescent="0.25">
      <c r="A5">
        <v>4640</v>
      </c>
      <c r="B5">
        <v>216</v>
      </c>
      <c r="C5">
        <f>VLOOKUP(I5,'Końcowa kolejność i dane drużyn'!$A$1:$E$17,4,FALSE)</f>
        <v>552</v>
      </c>
      <c r="D5" s="1">
        <f t="shared" si="0"/>
        <v>0.39130434782608697</v>
      </c>
      <c r="E5">
        <f>VLOOKUP(I5,'Końcowa kolejność i dane drużyn'!$A$1:$E$17,3,FALSE)</f>
        <v>240</v>
      </c>
      <c r="F5" s="4">
        <f t="shared" si="1"/>
        <v>188</v>
      </c>
      <c r="G5" s="3" t="s">
        <v>12</v>
      </c>
      <c r="H5" s="3" t="s">
        <v>13</v>
      </c>
      <c r="I5" s="2">
        <v>1</v>
      </c>
      <c r="J5" t="s">
        <v>7</v>
      </c>
    </row>
    <row r="6" spans="1:10" x14ac:dyDescent="0.25">
      <c r="A6">
        <v>4643</v>
      </c>
      <c r="B6">
        <v>216</v>
      </c>
      <c r="C6">
        <f>VLOOKUP(I6,'Końcowa kolejność i dane drużyn'!$A$1:$E$17,4,FALSE)</f>
        <v>552</v>
      </c>
      <c r="D6" s="1">
        <f t="shared" si="0"/>
        <v>0.39130434782608697</v>
      </c>
      <c r="E6">
        <f>VLOOKUP(I6,'Końcowa kolejność i dane drużyn'!$A$1:$E$17,3,FALSE)</f>
        <v>240</v>
      </c>
      <c r="F6" s="4">
        <f t="shared" si="1"/>
        <v>188</v>
      </c>
      <c r="G6" s="3" t="s">
        <v>14</v>
      </c>
      <c r="H6" s="3" t="s">
        <v>15</v>
      </c>
      <c r="I6" s="2">
        <v>1</v>
      </c>
      <c r="J6" t="s">
        <v>7</v>
      </c>
    </row>
    <row r="7" spans="1:10" x14ac:dyDescent="0.25">
      <c r="A7">
        <v>4644</v>
      </c>
      <c r="B7">
        <v>276</v>
      </c>
      <c r="C7">
        <f>VLOOKUP(I7,'Końcowa kolejność i dane drużyn'!$A$1:$E$17,4,FALSE)</f>
        <v>552</v>
      </c>
      <c r="D7" s="1">
        <f t="shared" si="0"/>
        <v>0.5</v>
      </c>
      <c r="E7">
        <f>VLOOKUP(I7,'Końcowa kolejność i dane drużyn'!$A$1:$E$17,3,FALSE)</f>
        <v>240</v>
      </c>
      <c r="F7" s="4">
        <f t="shared" si="1"/>
        <v>240</v>
      </c>
      <c r="G7" s="3" t="s">
        <v>16</v>
      </c>
      <c r="H7" s="3" t="s">
        <v>17</v>
      </c>
      <c r="I7" s="2">
        <v>1</v>
      </c>
      <c r="J7" t="s">
        <v>7</v>
      </c>
    </row>
    <row r="8" spans="1:10" x14ac:dyDescent="0.25">
      <c r="A8">
        <v>4661</v>
      </c>
      <c r="B8">
        <v>180</v>
      </c>
      <c r="C8">
        <f>VLOOKUP(I8,'Końcowa kolejność i dane drużyn'!$A$1:$E$17,4,FALSE)</f>
        <v>552</v>
      </c>
      <c r="D8" s="1">
        <f t="shared" si="0"/>
        <v>0.32608695652173914</v>
      </c>
      <c r="E8">
        <f>VLOOKUP(I8,'Końcowa kolejność i dane drużyn'!$A$1:$E$17,3,FALSE)</f>
        <v>240</v>
      </c>
      <c r="F8" s="4">
        <f t="shared" si="1"/>
        <v>157</v>
      </c>
      <c r="G8" s="3" t="s">
        <v>18</v>
      </c>
      <c r="H8" s="3" t="s">
        <v>19</v>
      </c>
      <c r="I8" s="2">
        <v>1</v>
      </c>
      <c r="J8" t="s">
        <v>7</v>
      </c>
    </row>
    <row r="9" spans="1:10" x14ac:dyDescent="0.25">
      <c r="A9">
        <v>4705</v>
      </c>
      <c r="B9">
        <v>204</v>
      </c>
      <c r="C9">
        <f>VLOOKUP(I9,'Końcowa kolejność i dane drużyn'!$A$1:$E$17,4,FALSE)</f>
        <v>552</v>
      </c>
      <c r="D9" s="1">
        <f t="shared" si="0"/>
        <v>0.36956521739130432</v>
      </c>
      <c r="E9">
        <f>VLOOKUP(I9,'Końcowa kolejność i dane drużyn'!$A$1:$E$17,3,FALSE)</f>
        <v>240</v>
      </c>
      <c r="F9" s="4">
        <f t="shared" si="1"/>
        <v>178</v>
      </c>
      <c r="G9" s="3" t="s">
        <v>18</v>
      </c>
      <c r="H9" s="3" t="s">
        <v>20</v>
      </c>
      <c r="I9" s="2">
        <v>1</v>
      </c>
      <c r="J9" t="s">
        <v>7</v>
      </c>
    </row>
    <row r="10" spans="1:10" x14ac:dyDescent="0.25">
      <c r="A10">
        <v>4741</v>
      </c>
      <c r="B10">
        <v>348</v>
      </c>
      <c r="C10">
        <f>VLOOKUP(I10,'Końcowa kolejność i dane drużyn'!$A$1:$E$17,4,FALSE)</f>
        <v>552</v>
      </c>
      <c r="D10" s="1">
        <f t="shared" si="0"/>
        <v>0.63043478260869568</v>
      </c>
      <c r="E10">
        <f>VLOOKUP(I10,'Końcowa kolejność i dane drużyn'!$A$1:$E$17,3,FALSE)</f>
        <v>240</v>
      </c>
      <c r="F10" s="4">
        <f t="shared" si="1"/>
        <v>240</v>
      </c>
      <c r="G10" s="3" t="s">
        <v>21</v>
      </c>
      <c r="H10" s="3" t="s">
        <v>22</v>
      </c>
      <c r="I10" s="2">
        <v>1</v>
      </c>
      <c r="J10" t="s">
        <v>7</v>
      </c>
    </row>
    <row r="11" spans="1:10" x14ac:dyDescent="0.25">
      <c r="A11">
        <v>10118</v>
      </c>
      <c r="B11">
        <v>180</v>
      </c>
      <c r="C11">
        <f>VLOOKUP(I11,'Końcowa kolejność i dane drużyn'!$A$1:$E$17,4,FALSE)</f>
        <v>552</v>
      </c>
      <c r="D11" s="1">
        <f t="shared" si="0"/>
        <v>0.32608695652173914</v>
      </c>
      <c r="E11">
        <f>VLOOKUP(I11,'Końcowa kolejność i dane drużyn'!$A$1:$E$17,3,FALSE)</f>
        <v>260</v>
      </c>
      <c r="F11" s="4">
        <f t="shared" si="1"/>
        <v>170</v>
      </c>
      <c r="G11" s="3" t="s">
        <v>23</v>
      </c>
      <c r="H11" s="3" t="s">
        <v>24</v>
      </c>
      <c r="I11" s="2">
        <v>2</v>
      </c>
      <c r="J11" t="s">
        <v>25</v>
      </c>
    </row>
    <row r="12" spans="1:10" x14ac:dyDescent="0.25">
      <c r="A12">
        <v>11246</v>
      </c>
      <c r="B12">
        <v>192</v>
      </c>
      <c r="C12">
        <f>VLOOKUP(I12,'Końcowa kolejność i dane drużyn'!$A$1:$E$17,4,FALSE)</f>
        <v>552</v>
      </c>
      <c r="D12" s="1">
        <f t="shared" si="0"/>
        <v>0.34782608695652173</v>
      </c>
      <c r="E12">
        <f>VLOOKUP(I12,'Końcowa kolejność i dane drużyn'!$A$1:$E$17,3,FALSE)</f>
        <v>260</v>
      </c>
      <c r="F12" s="4">
        <f t="shared" si="1"/>
        <v>181</v>
      </c>
      <c r="G12" s="3" t="s">
        <v>26</v>
      </c>
      <c r="H12" s="3" t="s">
        <v>27</v>
      </c>
      <c r="I12" s="2">
        <v>2</v>
      </c>
      <c r="J12" t="s">
        <v>25</v>
      </c>
    </row>
    <row r="13" spans="1:10" x14ac:dyDescent="0.25">
      <c r="A13">
        <v>12452</v>
      </c>
      <c r="B13">
        <v>216</v>
      </c>
      <c r="C13">
        <f>VLOOKUP(I13,'Końcowa kolejność i dane drużyn'!$A$1:$E$17,4,FALSE)</f>
        <v>552</v>
      </c>
      <c r="D13" s="1">
        <f t="shared" si="0"/>
        <v>0.39130434782608697</v>
      </c>
      <c r="E13">
        <f>VLOOKUP(I13,'Końcowa kolejność i dane drużyn'!$A$1:$E$17,3,FALSE)</f>
        <v>260</v>
      </c>
      <c r="F13" s="4">
        <f t="shared" si="1"/>
        <v>204</v>
      </c>
      <c r="G13" s="3" t="s">
        <v>18</v>
      </c>
      <c r="H13" s="3" t="s">
        <v>28</v>
      </c>
      <c r="I13" s="2">
        <v>2</v>
      </c>
      <c r="J13" t="s">
        <v>25</v>
      </c>
    </row>
    <row r="14" spans="1:10" x14ac:dyDescent="0.25">
      <c r="A14">
        <v>4747</v>
      </c>
      <c r="B14">
        <v>156</v>
      </c>
      <c r="C14">
        <f>VLOOKUP(I14,'Końcowa kolejność i dane drużyn'!$A$1:$E$17,4,FALSE)</f>
        <v>552</v>
      </c>
      <c r="D14" s="1">
        <f t="shared" si="0"/>
        <v>0.28260869565217389</v>
      </c>
      <c r="E14">
        <f>VLOOKUP(I14,'Końcowa kolejność i dane drużyn'!$A$1:$E$17,3,FALSE)</f>
        <v>260</v>
      </c>
      <c r="F14" s="4">
        <f t="shared" si="1"/>
        <v>147</v>
      </c>
      <c r="G14" s="3" t="s">
        <v>29</v>
      </c>
      <c r="H14" s="3" t="s">
        <v>30</v>
      </c>
      <c r="I14" s="2">
        <v>2</v>
      </c>
      <c r="J14" t="s">
        <v>25</v>
      </c>
    </row>
    <row r="15" spans="1:10" x14ac:dyDescent="0.25">
      <c r="A15">
        <v>8056</v>
      </c>
      <c r="B15">
        <v>300</v>
      </c>
      <c r="C15">
        <f>VLOOKUP(I15,'Końcowa kolejność i dane drużyn'!$A$1:$E$17,4,FALSE)</f>
        <v>552</v>
      </c>
      <c r="D15" s="1">
        <f t="shared" si="0"/>
        <v>0.54347826086956519</v>
      </c>
      <c r="E15">
        <f>VLOOKUP(I15,'Końcowa kolejność i dane drużyn'!$A$1:$E$17,3,FALSE)</f>
        <v>260</v>
      </c>
      <c r="F15" s="4">
        <f t="shared" si="1"/>
        <v>260</v>
      </c>
      <c r="G15" s="3" t="s">
        <v>31</v>
      </c>
      <c r="H15" s="3" t="s">
        <v>32</v>
      </c>
      <c r="I15" s="2">
        <v>2</v>
      </c>
      <c r="J15" t="s">
        <v>25</v>
      </c>
    </row>
    <row r="16" spans="1:10" x14ac:dyDescent="0.25">
      <c r="A16">
        <v>8057</v>
      </c>
      <c r="B16">
        <v>192</v>
      </c>
      <c r="C16">
        <f>VLOOKUP(I16,'Końcowa kolejność i dane drużyn'!$A$1:$E$17,4,FALSE)</f>
        <v>552</v>
      </c>
      <c r="D16" s="1">
        <f t="shared" si="0"/>
        <v>0.34782608695652173</v>
      </c>
      <c r="E16">
        <f>VLOOKUP(I16,'Końcowa kolejność i dane drużyn'!$A$1:$E$17,3,FALSE)</f>
        <v>260</v>
      </c>
      <c r="F16" s="4">
        <f t="shared" si="1"/>
        <v>181</v>
      </c>
      <c r="G16" s="3" t="s">
        <v>33</v>
      </c>
      <c r="H16" s="3" t="s">
        <v>34</v>
      </c>
      <c r="I16" s="2">
        <v>2</v>
      </c>
      <c r="J16" t="s">
        <v>25</v>
      </c>
    </row>
    <row r="17" spans="1:10" x14ac:dyDescent="0.25">
      <c r="A17">
        <v>8087</v>
      </c>
      <c r="B17">
        <v>96</v>
      </c>
      <c r="C17">
        <f>VLOOKUP(I17,'Końcowa kolejność i dane drużyn'!$A$1:$E$17,4,FALSE)</f>
        <v>552</v>
      </c>
      <c r="D17" s="1">
        <f t="shared" si="0"/>
        <v>0.17391304347826086</v>
      </c>
      <c r="E17">
        <f>VLOOKUP(I17,'Końcowa kolejność i dane drużyn'!$A$1:$E$17,3,FALSE)</f>
        <v>260</v>
      </c>
      <c r="F17" s="4">
        <f t="shared" si="1"/>
        <v>91</v>
      </c>
      <c r="G17" s="3" t="s">
        <v>21</v>
      </c>
      <c r="H17" s="3" t="s">
        <v>35</v>
      </c>
      <c r="I17" s="2">
        <v>2</v>
      </c>
      <c r="J17" t="s">
        <v>25</v>
      </c>
    </row>
    <row r="18" spans="1:10" x14ac:dyDescent="0.25">
      <c r="A18">
        <v>8104</v>
      </c>
      <c r="B18">
        <v>216</v>
      </c>
      <c r="C18">
        <f>VLOOKUP(I18,'Końcowa kolejność i dane drużyn'!$A$1:$E$17,4,FALSE)</f>
        <v>552</v>
      </c>
      <c r="D18" s="1">
        <f t="shared" si="0"/>
        <v>0.39130434782608697</v>
      </c>
      <c r="E18">
        <f>VLOOKUP(I18,'Końcowa kolejność i dane drużyn'!$A$1:$E$17,3,FALSE)</f>
        <v>260</v>
      </c>
      <c r="F18" s="4">
        <f t="shared" si="1"/>
        <v>204</v>
      </c>
      <c r="G18" s="3" t="s">
        <v>33</v>
      </c>
      <c r="H18" s="3" t="s">
        <v>36</v>
      </c>
      <c r="I18" s="2">
        <v>2</v>
      </c>
      <c r="J18" t="s">
        <v>25</v>
      </c>
    </row>
    <row r="19" spans="1:10" x14ac:dyDescent="0.25">
      <c r="A19">
        <v>8115</v>
      </c>
      <c r="B19">
        <v>108</v>
      </c>
      <c r="C19">
        <f>VLOOKUP(I19,'Końcowa kolejność i dane drużyn'!$A$1:$E$17,4,FALSE)</f>
        <v>552</v>
      </c>
      <c r="D19" s="1">
        <f t="shared" si="0"/>
        <v>0.19565217391304349</v>
      </c>
      <c r="E19">
        <f>VLOOKUP(I19,'Końcowa kolejność i dane drużyn'!$A$1:$E$17,3,FALSE)</f>
        <v>260</v>
      </c>
      <c r="F19" s="4">
        <f t="shared" si="1"/>
        <v>102</v>
      </c>
      <c r="G19" s="3" t="s">
        <v>37</v>
      </c>
      <c r="H19" s="3" t="s">
        <v>38</v>
      </c>
      <c r="I19" s="2">
        <v>2</v>
      </c>
      <c r="J19" t="s">
        <v>25</v>
      </c>
    </row>
    <row r="20" spans="1:10" x14ac:dyDescent="0.25">
      <c r="A20">
        <v>8122</v>
      </c>
      <c r="B20">
        <v>216</v>
      </c>
      <c r="C20">
        <f>VLOOKUP(I20,'Końcowa kolejność i dane drużyn'!$A$1:$E$17,4,FALSE)</f>
        <v>552</v>
      </c>
      <c r="D20" s="1">
        <f t="shared" si="0"/>
        <v>0.39130434782608697</v>
      </c>
      <c r="E20">
        <f>VLOOKUP(I20,'Końcowa kolejność i dane drużyn'!$A$1:$E$17,3,FALSE)</f>
        <v>260</v>
      </c>
      <c r="F20" s="4">
        <f t="shared" si="1"/>
        <v>204</v>
      </c>
      <c r="G20" s="3" t="s">
        <v>39</v>
      </c>
      <c r="H20" s="3" t="s">
        <v>40</v>
      </c>
      <c r="I20" s="2">
        <v>2</v>
      </c>
      <c r="J20" t="s">
        <v>25</v>
      </c>
    </row>
    <row r="21" spans="1:10" x14ac:dyDescent="0.25">
      <c r="A21">
        <v>8129</v>
      </c>
      <c r="B21">
        <v>240</v>
      </c>
      <c r="C21">
        <f>VLOOKUP(I21,'Końcowa kolejność i dane drużyn'!$A$1:$E$17,4,FALSE)</f>
        <v>552</v>
      </c>
      <c r="D21" s="1">
        <f t="shared" si="0"/>
        <v>0.43478260869565216</v>
      </c>
      <c r="E21">
        <f>VLOOKUP(I21,'Końcowa kolejność i dane drużyn'!$A$1:$E$17,3,FALSE)</f>
        <v>260</v>
      </c>
      <c r="F21" s="4">
        <f t="shared" si="1"/>
        <v>227</v>
      </c>
      <c r="G21" s="3" t="s">
        <v>41</v>
      </c>
      <c r="H21" s="3" t="s">
        <v>42</v>
      </c>
      <c r="I21" s="2">
        <v>2</v>
      </c>
      <c r="J21" t="s">
        <v>25</v>
      </c>
    </row>
    <row r="22" spans="1:10" x14ac:dyDescent="0.25">
      <c r="A22">
        <v>11478</v>
      </c>
      <c r="B22">
        <v>108</v>
      </c>
      <c r="C22">
        <f>VLOOKUP(I22,'Końcowa kolejność i dane drużyn'!$A$1:$E$17,4,FALSE)</f>
        <v>528</v>
      </c>
      <c r="D22" s="1">
        <f t="shared" si="0"/>
        <v>0.20454545454545456</v>
      </c>
      <c r="E22">
        <f>VLOOKUP(I22,'Końcowa kolejność i dane drużyn'!$A$1:$E$17,3,FALSE)</f>
        <v>220</v>
      </c>
      <c r="F22" s="4">
        <f t="shared" si="1"/>
        <v>90</v>
      </c>
      <c r="G22" s="3" t="s">
        <v>43</v>
      </c>
      <c r="H22" s="3" t="s">
        <v>44</v>
      </c>
      <c r="I22" s="2">
        <v>3</v>
      </c>
      <c r="J22" t="s">
        <v>45</v>
      </c>
    </row>
    <row r="23" spans="1:10" x14ac:dyDescent="0.25">
      <c r="A23">
        <v>16147</v>
      </c>
      <c r="B23">
        <v>264</v>
      </c>
      <c r="C23">
        <f>VLOOKUP(I23,'Końcowa kolejność i dane drużyn'!$A$1:$E$17,4,FALSE)</f>
        <v>528</v>
      </c>
      <c r="D23" s="1">
        <f t="shared" si="0"/>
        <v>0.5</v>
      </c>
      <c r="E23">
        <f>VLOOKUP(I23,'Końcowa kolejność i dane drużyn'!$A$1:$E$17,3,FALSE)</f>
        <v>220</v>
      </c>
      <c r="F23" s="4">
        <f t="shared" si="1"/>
        <v>220</v>
      </c>
      <c r="G23" s="3" t="s">
        <v>31</v>
      </c>
      <c r="H23" s="3" t="s">
        <v>42</v>
      </c>
      <c r="I23" s="2">
        <v>3</v>
      </c>
      <c r="J23" t="s">
        <v>45</v>
      </c>
    </row>
    <row r="24" spans="1:10" x14ac:dyDescent="0.25">
      <c r="A24">
        <v>16784</v>
      </c>
      <c r="B24">
        <v>360</v>
      </c>
      <c r="C24">
        <f>VLOOKUP(I24,'Końcowa kolejność i dane drużyn'!$A$1:$E$17,4,FALSE)</f>
        <v>528</v>
      </c>
      <c r="D24" s="1">
        <f t="shared" si="0"/>
        <v>0.68181818181818177</v>
      </c>
      <c r="E24">
        <f>VLOOKUP(I24,'Końcowa kolejność i dane drużyn'!$A$1:$E$17,3,FALSE)</f>
        <v>220</v>
      </c>
      <c r="F24" s="4">
        <f t="shared" si="1"/>
        <v>220</v>
      </c>
      <c r="G24" s="3" t="s">
        <v>46</v>
      </c>
      <c r="H24" s="3" t="s">
        <v>47</v>
      </c>
      <c r="I24" s="2">
        <v>3</v>
      </c>
      <c r="J24" t="s">
        <v>45</v>
      </c>
    </row>
    <row r="25" spans="1:10" x14ac:dyDescent="0.25">
      <c r="A25">
        <v>16804</v>
      </c>
      <c r="B25">
        <v>276</v>
      </c>
      <c r="C25">
        <f>VLOOKUP(I25,'Końcowa kolejność i dane drużyn'!$A$1:$E$17,4,FALSE)</f>
        <v>528</v>
      </c>
      <c r="D25" s="1">
        <f t="shared" si="0"/>
        <v>0.52272727272727271</v>
      </c>
      <c r="E25">
        <f>VLOOKUP(I25,'Końcowa kolejność i dane drużyn'!$A$1:$E$17,3,FALSE)</f>
        <v>220</v>
      </c>
      <c r="F25" s="4">
        <f t="shared" si="1"/>
        <v>220</v>
      </c>
      <c r="G25" s="3" t="s">
        <v>48</v>
      </c>
      <c r="H25" s="3" t="s">
        <v>49</v>
      </c>
      <c r="I25" s="2">
        <v>3</v>
      </c>
      <c r="J25" t="s">
        <v>45</v>
      </c>
    </row>
    <row r="26" spans="1:10" x14ac:dyDescent="0.25">
      <c r="A26">
        <v>17731</v>
      </c>
      <c r="B26">
        <v>276</v>
      </c>
      <c r="C26">
        <f>VLOOKUP(I26,'Końcowa kolejność i dane drużyn'!$A$1:$E$17,4,FALSE)</f>
        <v>528</v>
      </c>
      <c r="D26" s="1">
        <f t="shared" si="0"/>
        <v>0.52272727272727271</v>
      </c>
      <c r="E26">
        <f>VLOOKUP(I26,'Końcowa kolejność i dane drużyn'!$A$1:$E$17,3,FALSE)</f>
        <v>220</v>
      </c>
      <c r="F26" s="4">
        <f t="shared" si="1"/>
        <v>220</v>
      </c>
      <c r="G26" s="3" t="s">
        <v>50</v>
      </c>
      <c r="H26" s="3" t="s">
        <v>51</v>
      </c>
      <c r="I26" s="2">
        <v>3</v>
      </c>
      <c r="J26" t="s">
        <v>45</v>
      </c>
    </row>
    <row r="27" spans="1:10" x14ac:dyDescent="0.25">
      <c r="A27">
        <v>4540</v>
      </c>
      <c r="B27">
        <v>276</v>
      </c>
      <c r="C27">
        <f>VLOOKUP(I27,'Końcowa kolejność i dane drużyn'!$A$1:$E$17,4,FALSE)</f>
        <v>528</v>
      </c>
      <c r="D27" s="1">
        <f t="shared" si="0"/>
        <v>0.52272727272727271</v>
      </c>
      <c r="E27">
        <f>VLOOKUP(I27,'Końcowa kolejność i dane drużyn'!$A$1:$E$17,3,FALSE)</f>
        <v>220</v>
      </c>
      <c r="F27" s="4">
        <f t="shared" si="1"/>
        <v>220</v>
      </c>
      <c r="G27" s="3" t="s">
        <v>52</v>
      </c>
      <c r="H27" s="3" t="s">
        <v>53</v>
      </c>
      <c r="I27" s="2">
        <v>3</v>
      </c>
      <c r="J27" t="s">
        <v>45</v>
      </c>
    </row>
    <row r="28" spans="1:10" x14ac:dyDescent="0.25">
      <c r="A28">
        <v>4642</v>
      </c>
      <c r="B28">
        <v>156</v>
      </c>
      <c r="C28">
        <f>VLOOKUP(I28,'Końcowa kolejność i dane drużyn'!$A$1:$E$17,4,FALSE)</f>
        <v>528</v>
      </c>
      <c r="D28" s="1">
        <f t="shared" si="0"/>
        <v>0.29545454545454547</v>
      </c>
      <c r="E28">
        <f>VLOOKUP(I28,'Końcowa kolejność i dane drużyn'!$A$1:$E$17,3,FALSE)</f>
        <v>220</v>
      </c>
      <c r="F28" s="4">
        <f t="shared" si="1"/>
        <v>130</v>
      </c>
      <c r="G28" s="3" t="s">
        <v>31</v>
      </c>
      <c r="H28" s="3" t="s">
        <v>54</v>
      </c>
      <c r="I28" s="2">
        <v>3</v>
      </c>
      <c r="J28" t="s">
        <v>45</v>
      </c>
    </row>
    <row r="29" spans="1:10" x14ac:dyDescent="0.25">
      <c r="A29">
        <v>4710</v>
      </c>
      <c r="B29">
        <v>204</v>
      </c>
      <c r="C29">
        <f>VLOOKUP(I29,'Końcowa kolejność i dane drużyn'!$A$1:$E$17,4,FALSE)</f>
        <v>528</v>
      </c>
      <c r="D29" s="1">
        <f t="shared" si="0"/>
        <v>0.38636363636363635</v>
      </c>
      <c r="E29">
        <f>VLOOKUP(I29,'Końcowa kolejność i dane drużyn'!$A$1:$E$17,3,FALSE)</f>
        <v>220</v>
      </c>
      <c r="F29" s="4">
        <f t="shared" si="1"/>
        <v>170</v>
      </c>
      <c r="G29" s="3" t="s">
        <v>43</v>
      </c>
      <c r="H29" s="3" t="s">
        <v>55</v>
      </c>
      <c r="I29" s="2">
        <v>3</v>
      </c>
      <c r="J29" t="s">
        <v>45</v>
      </c>
    </row>
    <row r="30" spans="1:10" x14ac:dyDescent="0.25">
      <c r="A30">
        <v>15141</v>
      </c>
      <c r="B30">
        <v>192</v>
      </c>
      <c r="C30">
        <f>VLOOKUP(I30,'Końcowa kolejność i dane drużyn'!$A$1:$E$17,4,FALSE)</f>
        <v>528</v>
      </c>
      <c r="D30" s="1">
        <f t="shared" si="0"/>
        <v>0.36363636363636365</v>
      </c>
      <c r="E30">
        <f>VLOOKUP(I30,'Końcowa kolejność i dane drużyn'!$A$1:$E$17,3,FALSE)</f>
        <v>165</v>
      </c>
      <c r="F30" s="4">
        <f t="shared" si="1"/>
        <v>120</v>
      </c>
      <c r="G30" s="3" t="s">
        <v>56</v>
      </c>
      <c r="H30" s="3" t="s">
        <v>57</v>
      </c>
      <c r="I30" s="2">
        <v>4</v>
      </c>
      <c r="J30" t="s">
        <v>58</v>
      </c>
    </row>
    <row r="31" spans="1:10" x14ac:dyDescent="0.25">
      <c r="A31">
        <v>15142</v>
      </c>
      <c r="B31">
        <v>192</v>
      </c>
      <c r="C31">
        <f>VLOOKUP(I31,'Końcowa kolejność i dane drużyn'!$A$1:$E$17,4,FALSE)</f>
        <v>528</v>
      </c>
      <c r="D31" s="1">
        <f t="shared" si="0"/>
        <v>0.36363636363636365</v>
      </c>
      <c r="E31">
        <f>VLOOKUP(I31,'Końcowa kolejność i dane drużyn'!$A$1:$E$17,3,FALSE)</f>
        <v>165</v>
      </c>
      <c r="F31" s="4">
        <f t="shared" si="1"/>
        <v>120</v>
      </c>
      <c r="G31" s="3" t="s">
        <v>59</v>
      </c>
      <c r="H31" s="3" t="s">
        <v>60</v>
      </c>
      <c r="I31" s="2">
        <v>4</v>
      </c>
      <c r="J31" t="s">
        <v>58</v>
      </c>
    </row>
    <row r="32" spans="1:10" x14ac:dyDescent="0.25">
      <c r="A32">
        <v>17345</v>
      </c>
      <c r="B32">
        <v>288</v>
      </c>
      <c r="C32">
        <f>VLOOKUP(I32,'Końcowa kolejność i dane drużyn'!$A$1:$E$17,4,FALSE)</f>
        <v>528</v>
      </c>
      <c r="D32" s="1">
        <f t="shared" si="0"/>
        <v>0.54545454545454541</v>
      </c>
      <c r="E32">
        <f>VLOOKUP(I32,'Końcowa kolejność i dane drużyn'!$A$1:$E$17,3,FALSE)</f>
        <v>165</v>
      </c>
      <c r="F32" s="4">
        <f t="shared" si="1"/>
        <v>165</v>
      </c>
      <c r="G32" s="3" t="s">
        <v>61</v>
      </c>
      <c r="H32" s="3" t="s">
        <v>62</v>
      </c>
      <c r="I32" s="2">
        <v>4</v>
      </c>
      <c r="J32" t="s">
        <v>58</v>
      </c>
    </row>
    <row r="33" spans="1:10" x14ac:dyDescent="0.25">
      <c r="A33">
        <v>17624</v>
      </c>
      <c r="B33">
        <v>216</v>
      </c>
      <c r="C33">
        <f>VLOOKUP(I33,'Końcowa kolejność i dane drużyn'!$A$1:$E$17,4,FALSE)</f>
        <v>528</v>
      </c>
      <c r="D33" s="1">
        <f t="shared" si="0"/>
        <v>0.40909090909090912</v>
      </c>
      <c r="E33">
        <f>VLOOKUP(I33,'Końcowa kolejność i dane drużyn'!$A$1:$E$17,3,FALSE)</f>
        <v>165</v>
      </c>
      <c r="F33" s="4">
        <f t="shared" si="1"/>
        <v>135</v>
      </c>
      <c r="G33" s="3" t="s">
        <v>29</v>
      </c>
      <c r="H33" s="3" t="s">
        <v>62</v>
      </c>
      <c r="I33" s="2">
        <v>4</v>
      </c>
      <c r="J33" t="s">
        <v>58</v>
      </c>
    </row>
    <row r="34" spans="1:10" x14ac:dyDescent="0.25">
      <c r="A34">
        <v>17754</v>
      </c>
      <c r="B34">
        <v>336</v>
      </c>
      <c r="C34">
        <f>VLOOKUP(I34,'Końcowa kolejność i dane drużyn'!$A$1:$E$17,4,FALSE)</f>
        <v>528</v>
      </c>
      <c r="D34" s="1">
        <f t="shared" si="0"/>
        <v>0.63636363636363635</v>
      </c>
      <c r="E34">
        <f>VLOOKUP(I34,'Końcowa kolejność i dane drużyn'!$A$1:$E$17,3,FALSE)</f>
        <v>165</v>
      </c>
      <c r="F34" s="4">
        <f t="shared" si="1"/>
        <v>165</v>
      </c>
      <c r="G34" s="3" t="s">
        <v>18</v>
      </c>
      <c r="H34" s="3" t="s">
        <v>63</v>
      </c>
      <c r="I34" s="2">
        <v>4</v>
      </c>
      <c r="J34" t="s">
        <v>58</v>
      </c>
    </row>
    <row r="35" spans="1:10" x14ac:dyDescent="0.25">
      <c r="A35">
        <v>17755</v>
      </c>
      <c r="B35">
        <v>216</v>
      </c>
      <c r="C35">
        <f>VLOOKUP(I35,'Końcowa kolejność i dane drużyn'!$A$1:$E$17,4,FALSE)</f>
        <v>528</v>
      </c>
      <c r="D35" s="1">
        <f t="shared" si="0"/>
        <v>0.40909090909090912</v>
      </c>
      <c r="E35">
        <f>VLOOKUP(I35,'Końcowa kolejność i dane drużyn'!$A$1:$E$17,3,FALSE)</f>
        <v>165</v>
      </c>
      <c r="F35" s="4">
        <f t="shared" si="1"/>
        <v>135</v>
      </c>
      <c r="G35" s="3" t="s">
        <v>21</v>
      </c>
      <c r="H35" s="3" t="s">
        <v>64</v>
      </c>
      <c r="I35" s="2">
        <v>4</v>
      </c>
      <c r="J35" t="s">
        <v>58</v>
      </c>
    </row>
    <row r="36" spans="1:10" x14ac:dyDescent="0.25">
      <c r="A36">
        <v>17756</v>
      </c>
      <c r="B36">
        <v>336</v>
      </c>
      <c r="C36">
        <f>VLOOKUP(I36,'Końcowa kolejność i dane drużyn'!$A$1:$E$17,4,FALSE)</f>
        <v>528</v>
      </c>
      <c r="D36" s="1">
        <f t="shared" si="0"/>
        <v>0.63636363636363635</v>
      </c>
      <c r="E36">
        <f>VLOOKUP(I36,'Końcowa kolejność i dane drużyn'!$A$1:$E$17,3,FALSE)</f>
        <v>165</v>
      </c>
      <c r="F36" s="4">
        <f t="shared" si="1"/>
        <v>165</v>
      </c>
      <c r="G36" s="3" t="s">
        <v>65</v>
      </c>
      <c r="H36" s="3" t="s">
        <v>62</v>
      </c>
      <c r="I36" s="2">
        <v>4</v>
      </c>
      <c r="J36" t="s">
        <v>58</v>
      </c>
    </row>
    <row r="37" spans="1:10" x14ac:dyDescent="0.25">
      <c r="A37">
        <v>17757</v>
      </c>
      <c r="B37">
        <v>336</v>
      </c>
      <c r="C37">
        <f>VLOOKUP(I37,'Końcowa kolejność i dane drużyn'!$A$1:$E$17,4,FALSE)</f>
        <v>528</v>
      </c>
      <c r="D37" s="1">
        <f t="shared" si="0"/>
        <v>0.63636363636363635</v>
      </c>
      <c r="E37">
        <f>VLOOKUP(I37,'Końcowa kolejność i dane drużyn'!$A$1:$E$17,3,FALSE)</f>
        <v>165</v>
      </c>
      <c r="F37" s="4">
        <f t="shared" si="1"/>
        <v>165</v>
      </c>
      <c r="G37" s="3" t="s">
        <v>31</v>
      </c>
      <c r="H37" s="3" t="s">
        <v>66</v>
      </c>
      <c r="I37" s="2">
        <v>4</v>
      </c>
      <c r="J37" t="s">
        <v>58</v>
      </c>
    </row>
    <row r="38" spans="1:10" x14ac:dyDescent="0.25">
      <c r="A38">
        <v>10996</v>
      </c>
      <c r="B38">
        <v>96</v>
      </c>
      <c r="C38">
        <f>VLOOKUP(I38,'Końcowa kolejność i dane drużyn'!$A$1:$E$17,4,FALSE)</f>
        <v>504</v>
      </c>
      <c r="D38" s="1">
        <f t="shared" si="0"/>
        <v>0.19047619047619047</v>
      </c>
      <c r="E38">
        <f>VLOOKUP(I38,'Końcowa kolejność i dane drużyn'!$A$1:$E$17,3,FALSE)</f>
        <v>180</v>
      </c>
      <c r="F38" s="4">
        <f t="shared" si="1"/>
        <v>69</v>
      </c>
      <c r="G38" s="3" t="s">
        <v>67</v>
      </c>
      <c r="H38" s="3" t="s">
        <v>68</v>
      </c>
      <c r="I38" s="2">
        <v>5</v>
      </c>
      <c r="J38" t="s">
        <v>69</v>
      </c>
    </row>
    <row r="39" spans="1:10" x14ac:dyDescent="0.25">
      <c r="A39">
        <v>12010</v>
      </c>
      <c r="B39">
        <v>264</v>
      </c>
      <c r="C39">
        <f>VLOOKUP(I39,'Końcowa kolejność i dane drużyn'!$A$1:$E$17,4,FALSE)</f>
        <v>504</v>
      </c>
      <c r="D39" s="1">
        <f t="shared" si="0"/>
        <v>0.52380952380952384</v>
      </c>
      <c r="E39">
        <f>VLOOKUP(I39,'Końcowa kolejność i dane drużyn'!$A$1:$E$17,3,FALSE)</f>
        <v>180</v>
      </c>
      <c r="F39" s="4">
        <f t="shared" si="1"/>
        <v>180</v>
      </c>
      <c r="G39" s="3" t="s">
        <v>70</v>
      </c>
      <c r="H39" s="3" t="s">
        <v>71</v>
      </c>
      <c r="I39" s="2">
        <v>5</v>
      </c>
      <c r="J39" t="s">
        <v>69</v>
      </c>
    </row>
    <row r="40" spans="1:10" x14ac:dyDescent="0.25">
      <c r="A40">
        <v>15701</v>
      </c>
      <c r="B40">
        <v>168</v>
      </c>
      <c r="C40">
        <f>VLOOKUP(I40,'Końcowa kolejność i dane drużyn'!$A$1:$E$17,4,FALSE)</f>
        <v>504</v>
      </c>
      <c r="D40" s="1">
        <f t="shared" si="0"/>
        <v>0.33333333333333331</v>
      </c>
      <c r="E40">
        <f>VLOOKUP(I40,'Końcowa kolejność i dane drużyn'!$A$1:$E$17,3,FALSE)</f>
        <v>180</v>
      </c>
      <c r="F40" s="4">
        <f t="shared" si="1"/>
        <v>120</v>
      </c>
      <c r="G40" s="3" t="s">
        <v>72</v>
      </c>
      <c r="H40" s="3" t="s">
        <v>73</v>
      </c>
      <c r="I40" s="2">
        <v>5</v>
      </c>
      <c r="J40" t="s">
        <v>69</v>
      </c>
    </row>
    <row r="41" spans="1:10" x14ac:dyDescent="0.25">
      <c r="A41">
        <v>4568</v>
      </c>
      <c r="B41">
        <v>240</v>
      </c>
      <c r="C41">
        <f>VLOOKUP(I41,'Końcowa kolejność i dane drużyn'!$A$1:$E$17,4,FALSE)</f>
        <v>504</v>
      </c>
      <c r="D41" s="1">
        <f t="shared" si="0"/>
        <v>0.47619047619047616</v>
      </c>
      <c r="E41">
        <f>VLOOKUP(I41,'Końcowa kolejność i dane drużyn'!$A$1:$E$17,3,FALSE)</f>
        <v>180</v>
      </c>
      <c r="F41" s="4">
        <f t="shared" si="1"/>
        <v>172</v>
      </c>
      <c r="G41" s="3" t="s">
        <v>52</v>
      </c>
      <c r="H41" s="3" t="s">
        <v>74</v>
      </c>
      <c r="I41" s="2">
        <v>5</v>
      </c>
      <c r="J41" t="s">
        <v>69</v>
      </c>
    </row>
    <row r="42" spans="1:10" x14ac:dyDescent="0.25">
      <c r="A42">
        <v>4595</v>
      </c>
      <c r="B42">
        <v>216</v>
      </c>
      <c r="C42">
        <f>VLOOKUP(I42,'Końcowa kolejność i dane drużyn'!$A$1:$E$17,4,FALSE)</f>
        <v>504</v>
      </c>
      <c r="D42" s="1">
        <f t="shared" si="0"/>
        <v>0.42857142857142855</v>
      </c>
      <c r="E42">
        <f>VLOOKUP(I42,'Końcowa kolejność i dane drużyn'!$A$1:$E$17,3,FALSE)</f>
        <v>180</v>
      </c>
      <c r="F42" s="4">
        <f t="shared" si="1"/>
        <v>155</v>
      </c>
      <c r="G42" s="3" t="s">
        <v>75</v>
      </c>
      <c r="H42" s="3" t="s">
        <v>76</v>
      </c>
      <c r="I42" s="2">
        <v>5</v>
      </c>
      <c r="J42" t="s">
        <v>69</v>
      </c>
    </row>
    <row r="43" spans="1:10" x14ac:dyDescent="0.25">
      <c r="A43">
        <v>4613</v>
      </c>
      <c r="B43">
        <v>168</v>
      </c>
      <c r="C43">
        <f>VLOOKUP(I43,'Końcowa kolejność i dane drużyn'!$A$1:$E$17,4,FALSE)</f>
        <v>504</v>
      </c>
      <c r="D43" s="1">
        <f t="shared" si="0"/>
        <v>0.33333333333333331</v>
      </c>
      <c r="E43">
        <f>VLOOKUP(I43,'Końcowa kolejność i dane drużyn'!$A$1:$E$17,3,FALSE)</f>
        <v>180</v>
      </c>
      <c r="F43" s="4">
        <f t="shared" si="1"/>
        <v>120</v>
      </c>
      <c r="G43" s="3" t="s">
        <v>77</v>
      </c>
      <c r="H43" s="3" t="s">
        <v>78</v>
      </c>
      <c r="I43" s="2">
        <v>5</v>
      </c>
      <c r="J43" t="s">
        <v>69</v>
      </c>
    </row>
    <row r="44" spans="1:10" x14ac:dyDescent="0.25">
      <c r="A44">
        <v>4627</v>
      </c>
      <c r="B44">
        <v>264</v>
      </c>
      <c r="C44">
        <f>VLOOKUP(I44,'Końcowa kolejność i dane drużyn'!$A$1:$E$17,4,FALSE)</f>
        <v>504</v>
      </c>
      <c r="D44" s="1">
        <f t="shared" si="0"/>
        <v>0.52380952380952384</v>
      </c>
      <c r="E44">
        <f>VLOOKUP(I44,'Końcowa kolejność i dane drużyn'!$A$1:$E$17,3,FALSE)</f>
        <v>180</v>
      </c>
      <c r="F44" s="4">
        <f t="shared" si="1"/>
        <v>180</v>
      </c>
      <c r="G44" s="3" t="s">
        <v>75</v>
      </c>
      <c r="H44" s="3" t="s">
        <v>79</v>
      </c>
      <c r="I44" s="2">
        <v>5</v>
      </c>
      <c r="J44" t="s">
        <v>69</v>
      </c>
    </row>
    <row r="45" spans="1:10" x14ac:dyDescent="0.25">
      <c r="A45">
        <v>4737</v>
      </c>
      <c r="B45">
        <v>312</v>
      </c>
      <c r="C45">
        <f>VLOOKUP(I45,'Końcowa kolejność i dane drużyn'!$A$1:$E$17,4,FALSE)</f>
        <v>504</v>
      </c>
      <c r="D45" s="1">
        <f t="shared" si="0"/>
        <v>0.61904761904761907</v>
      </c>
      <c r="E45">
        <f>VLOOKUP(I45,'Końcowa kolejność i dane drużyn'!$A$1:$E$17,3,FALSE)</f>
        <v>180</v>
      </c>
      <c r="F45" s="4">
        <f t="shared" si="1"/>
        <v>180</v>
      </c>
      <c r="G45" s="3" t="s">
        <v>80</v>
      </c>
      <c r="H45" s="3" t="s">
        <v>81</v>
      </c>
      <c r="I45" s="2">
        <v>5</v>
      </c>
      <c r="J45" t="s">
        <v>69</v>
      </c>
    </row>
    <row r="46" spans="1:10" x14ac:dyDescent="0.25">
      <c r="A46">
        <v>4752</v>
      </c>
      <c r="B46">
        <v>120</v>
      </c>
      <c r="C46">
        <f>VLOOKUP(I46,'Końcowa kolejność i dane drużyn'!$A$1:$E$17,4,FALSE)</f>
        <v>504</v>
      </c>
      <c r="D46" s="1">
        <f t="shared" si="0"/>
        <v>0.23809523809523808</v>
      </c>
      <c r="E46">
        <f>VLOOKUP(I46,'Końcowa kolejność i dane drużyn'!$A$1:$E$17,3,FALSE)</f>
        <v>180</v>
      </c>
      <c r="F46" s="4">
        <f t="shared" si="1"/>
        <v>86</v>
      </c>
      <c r="G46" s="3" t="s">
        <v>82</v>
      </c>
      <c r="H46" s="3" t="s">
        <v>83</v>
      </c>
      <c r="I46" s="2">
        <v>5</v>
      </c>
      <c r="J46" t="s">
        <v>69</v>
      </c>
    </row>
    <row r="47" spans="1:10" x14ac:dyDescent="0.25">
      <c r="A47">
        <v>8094</v>
      </c>
      <c r="B47">
        <v>264</v>
      </c>
      <c r="C47">
        <f>VLOOKUP(I47,'Końcowa kolejność i dane drużyn'!$A$1:$E$17,4,FALSE)</f>
        <v>504</v>
      </c>
      <c r="D47" s="1">
        <f t="shared" si="0"/>
        <v>0.52380952380952384</v>
      </c>
      <c r="E47">
        <f>VLOOKUP(I47,'Końcowa kolejność i dane drużyn'!$A$1:$E$17,3,FALSE)</f>
        <v>180</v>
      </c>
      <c r="F47" s="4">
        <f t="shared" si="1"/>
        <v>180</v>
      </c>
      <c r="G47" s="3" t="s">
        <v>84</v>
      </c>
      <c r="H47" s="3" t="s">
        <v>85</v>
      </c>
      <c r="I47" s="2">
        <v>5</v>
      </c>
      <c r="J47" t="s">
        <v>69</v>
      </c>
    </row>
    <row r="48" spans="1:10" x14ac:dyDescent="0.25">
      <c r="A48">
        <v>10819</v>
      </c>
      <c r="B48">
        <v>216</v>
      </c>
      <c r="C48">
        <f>VLOOKUP(I48,'Końcowa kolejność i dane drużyn'!$A$1:$E$17,4,FALSE)</f>
        <v>504</v>
      </c>
      <c r="D48" s="1">
        <f t="shared" si="0"/>
        <v>0.42857142857142855</v>
      </c>
      <c r="E48">
        <f>VLOOKUP(I48,'Końcowa kolejność i dane drużyn'!$A$1:$E$17,3,FALSE)</f>
        <v>160</v>
      </c>
      <c r="F48" s="4">
        <f t="shared" si="1"/>
        <v>138</v>
      </c>
      <c r="G48" s="3" t="s">
        <v>31</v>
      </c>
      <c r="H48" s="3" t="s">
        <v>86</v>
      </c>
      <c r="I48" s="2">
        <v>6</v>
      </c>
      <c r="J48" t="s">
        <v>87</v>
      </c>
    </row>
    <row r="49" spans="1:10" x14ac:dyDescent="0.25">
      <c r="A49">
        <v>11728</v>
      </c>
      <c r="B49">
        <v>48</v>
      </c>
      <c r="C49">
        <f>VLOOKUP(I49,'Końcowa kolejność i dane drużyn'!$A$1:$E$17,4,FALSE)</f>
        <v>504</v>
      </c>
      <c r="D49" s="1">
        <f t="shared" si="0"/>
        <v>9.5238095238095233E-2</v>
      </c>
      <c r="E49">
        <f>VLOOKUP(I49,'Końcowa kolejność i dane drużyn'!$A$1:$E$17,3,FALSE)</f>
        <v>160</v>
      </c>
      <c r="F49" s="4">
        <f t="shared" si="1"/>
        <v>31</v>
      </c>
      <c r="G49" s="3" t="s">
        <v>56</v>
      </c>
      <c r="H49" s="3" t="s">
        <v>88</v>
      </c>
      <c r="I49" s="2">
        <v>6</v>
      </c>
      <c r="J49" t="s">
        <v>87</v>
      </c>
    </row>
    <row r="50" spans="1:10" x14ac:dyDescent="0.25">
      <c r="A50">
        <v>11729</v>
      </c>
      <c r="B50">
        <v>240</v>
      </c>
      <c r="C50">
        <f>VLOOKUP(I50,'Końcowa kolejność i dane drużyn'!$A$1:$E$17,4,FALSE)</f>
        <v>504</v>
      </c>
      <c r="D50" s="1">
        <f t="shared" si="0"/>
        <v>0.47619047619047616</v>
      </c>
      <c r="E50">
        <f>VLOOKUP(I50,'Końcowa kolejność i dane drużyn'!$A$1:$E$17,3,FALSE)</f>
        <v>160</v>
      </c>
      <c r="F50" s="4">
        <f t="shared" si="1"/>
        <v>153</v>
      </c>
      <c r="G50" s="3" t="s">
        <v>61</v>
      </c>
      <c r="H50" s="3" t="s">
        <v>89</v>
      </c>
      <c r="I50" s="2">
        <v>6</v>
      </c>
      <c r="J50" t="s">
        <v>87</v>
      </c>
    </row>
    <row r="51" spans="1:10" x14ac:dyDescent="0.25">
      <c r="A51">
        <v>11730</v>
      </c>
      <c r="B51">
        <v>192</v>
      </c>
      <c r="C51">
        <f>VLOOKUP(I51,'Końcowa kolejność i dane drużyn'!$A$1:$E$17,4,FALSE)</f>
        <v>504</v>
      </c>
      <c r="D51" s="1">
        <f t="shared" si="0"/>
        <v>0.38095238095238093</v>
      </c>
      <c r="E51">
        <f>VLOOKUP(I51,'Końcowa kolejność i dane drużyn'!$A$1:$E$17,3,FALSE)</f>
        <v>160</v>
      </c>
      <c r="F51" s="4">
        <f t="shared" si="1"/>
        <v>122</v>
      </c>
      <c r="G51" s="3" t="s">
        <v>90</v>
      </c>
      <c r="H51" s="3" t="s">
        <v>91</v>
      </c>
      <c r="I51" s="2">
        <v>6</v>
      </c>
      <c r="J51" t="s">
        <v>87</v>
      </c>
    </row>
    <row r="52" spans="1:10" x14ac:dyDescent="0.25">
      <c r="A52">
        <v>13841</v>
      </c>
      <c r="B52">
        <v>312</v>
      </c>
      <c r="C52">
        <f>VLOOKUP(I52,'Końcowa kolejność i dane drużyn'!$A$1:$E$17,4,FALSE)</f>
        <v>504</v>
      </c>
      <c r="D52" s="1">
        <f t="shared" si="0"/>
        <v>0.61904761904761907</v>
      </c>
      <c r="E52">
        <f>VLOOKUP(I52,'Końcowa kolejność i dane drużyn'!$A$1:$E$17,3,FALSE)</f>
        <v>160</v>
      </c>
      <c r="F52" s="4">
        <f t="shared" si="1"/>
        <v>160</v>
      </c>
      <c r="G52" s="3" t="s">
        <v>31</v>
      </c>
      <c r="H52" s="3" t="s">
        <v>92</v>
      </c>
      <c r="I52" s="2">
        <v>6</v>
      </c>
      <c r="J52" t="s">
        <v>87</v>
      </c>
    </row>
    <row r="53" spans="1:10" x14ac:dyDescent="0.25">
      <c r="A53">
        <v>13877</v>
      </c>
      <c r="B53">
        <v>72</v>
      </c>
      <c r="C53">
        <f>VLOOKUP(I53,'Końcowa kolejność i dane drużyn'!$A$1:$E$17,4,FALSE)</f>
        <v>504</v>
      </c>
      <c r="D53" s="1">
        <f t="shared" si="0"/>
        <v>0.14285714285714285</v>
      </c>
      <c r="E53">
        <f>VLOOKUP(I53,'Końcowa kolejność i dane drużyn'!$A$1:$E$17,3,FALSE)</f>
        <v>160</v>
      </c>
      <c r="F53" s="4">
        <f t="shared" si="1"/>
        <v>46</v>
      </c>
      <c r="G53" s="3" t="s">
        <v>18</v>
      </c>
      <c r="H53" s="3" t="s">
        <v>93</v>
      </c>
      <c r="I53" s="2">
        <v>6</v>
      </c>
      <c r="J53" t="s">
        <v>87</v>
      </c>
    </row>
    <row r="54" spans="1:10" x14ac:dyDescent="0.25">
      <c r="A54">
        <v>16235</v>
      </c>
      <c r="B54">
        <v>72</v>
      </c>
      <c r="C54">
        <f>VLOOKUP(I54,'Końcowa kolejność i dane drużyn'!$A$1:$E$17,4,FALSE)</f>
        <v>504</v>
      </c>
      <c r="D54" s="1">
        <f t="shared" si="0"/>
        <v>0.14285714285714285</v>
      </c>
      <c r="E54">
        <f>VLOOKUP(I54,'Końcowa kolejność i dane drużyn'!$A$1:$E$17,3,FALSE)</f>
        <v>160</v>
      </c>
      <c r="F54" s="4">
        <f t="shared" si="1"/>
        <v>46</v>
      </c>
      <c r="G54" s="3" t="s">
        <v>94</v>
      </c>
      <c r="H54" s="3" t="s">
        <v>95</v>
      </c>
      <c r="I54" s="2">
        <v>6</v>
      </c>
      <c r="J54" t="s">
        <v>87</v>
      </c>
    </row>
    <row r="55" spans="1:10" x14ac:dyDescent="0.25">
      <c r="A55">
        <v>18560</v>
      </c>
      <c r="B55">
        <v>144</v>
      </c>
      <c r="C55">
        <f>VLOOKUP(I55,'Końcowa kolejność i dane drużyn'!$A$1:$E$17,4,FALSE)</f>
        <v>504</v>
      </c>
      <c r="D55" s="1">
        <f t="shared" si="0"/>
        <v>0.2857142857142857</v>
      </c>
      <c r="E55">
        <f>VLOOKUP(I55,'Końcowa kolejność i dane drużyn'!$A$1:$E$17,3,FALSE)</f>
        <v>160</v>
      </c>
      <c r="F55" s="4">
        <f t="shared" si="1"/>
        <v>92</v>
      </c>
      <c r="G55" s="3" t="s">
        <v>21</v>
      </c>
      <c r="H55" s="3" t="s">
        <v>96</v>
      </c>
      <c r="I55" s="2">
        <v>6</v>
      </c>
      <c r="J55" t="s">
        <v>87</v>
      </c>
    </row>
    <row r="56" spans="1:10" x14ac:dyDescent="0.25">
      <c r="A56">
        <v>4341</v>
      </c>
      <c r="B56">
        <v>240</v>
      </c>
      <c r="C56">
        <f>VLOOKUP(I56,'Końcowa kolejność i dane drużyn'!$A$1:$E$17,4,FALSE)</f>
        <v>504</v>
      </c>
      <c r="D56" s="1">
        <f t="shared" si="0"/>
        <v>0.47619047619047616</v>
      </c>
      <c r="E56">
        <f>VLOOKUP(I56,'Końcowa kolejność i dane drużyn'!$A$1:$E$17,3,FALSE)</f>
        <v>160</v>
      </c>
      <c r="F56" s="4">
        <f t="shared" si="1"/>
        <v>153</v>
      </c>
      <c r="G56" s="3" t="s">
        <v>21</v>
      </c>
      <c r="H56" s="3" t="s">
        <v>97</v>
      </c>
      <c r="I56" s="2">
        <v>6</v>
      </c>
      <c r="J56" t="s">
        <v>87</v>
      </c>
    </row>
    <row r="57" spans="1:10" x14ac:dyDescent="0.25">
      <c r="A57">
        <v>4555</v>
      </c>
      <c r="B57">
        <v>240</v>
      </c>
      <c r="C57">
        <f>VLOOKUP(I57,'Końcowa kolejność i dane drużyn'!$A$1:$E$17,4,FALSE)</f>
        <v>504</v>
      </c>
      <c r="D57" s="1">
        <f t="shared" si="0"/>
        <v>0.47619047619047616</v>
      </c>
      <c r="E57">
        <f>VLOOKUP(I57,'Końcowa kolejność i dane drużyn'!$A$1:$E$17,3,FALSE)</f>
        <v>160</v>
      </c>
      <c r="F57" s="4">
        <f t="shared" si="1"/>
        <v>153</v>
      </c>
      <c r="G57" s="3" t="s">
        <v>98</v>
      </c>
      <c r="H57" s="3" t="s">
        <v>99</v>
      </c>
      <c r="I57" s="2">
        <v>6</v>
      </c>
      <c r="J57" t="s">
        <v>87</v>
      </c>
    </row>
    <row r="58" spans="1:10" x14ac:dyDescent="0.25">
      <c r="A58">
        <v>4578</v>
      </c>
      <c r="B58">
        <v>144</v>
      </c>
      <c r="C58">
        <f>VLOOKUP(I58,'Końcowa kolejność i dane drużyn'!$A$1:$E$17,4,FALSE)</f>
        <v>504</v>
      </c>
      <c r="D58" s="1">
        <f t="shared" si="0"/>
        <v>0.2857142857142857</v>
      </c>
      <c r="E58">
        <f>VLOOKUP(I58,'Końcowa kolejność i dane drużyn'!$A$1:$E$17,3,FALSE)</f>
        <v>160</v>
      </c>
      <c r="F58" s="4">
        <f t="shared" si="1"/>
        <v>92</v>
      </c>
      <c r="G58" s="3" t="s">
        <v>100</v>
      </c>
      <c r="H58" s="3" t="s">
        <v>101</v>
      </c>
      <c r="I58" s="2">
        <v>6</v>
      </c>
      <c r="J58" t="s">
        <v>87</v>
      </c>
    </row>
    <row r="59" spans="1:10" x14ac:dyDescent="0.25">
      <c r="A59">
        <v>4715</v>
      </c>
      <c r="B59">
        <v>24</v>
      </c>
      <c r="C59">
        <f>VLOOKUP(I59,'Końcowa kolejność i dane drużyn'!$A$1:$E$17,4,FALSE)</f>
        <v>504</v>
      </c>
      <c r="D59" s="1">
        <f t="shared" si="0"/>
        <v>4.7619047619047616E-2</v>
      </c>
      <c r="E59">
        <f>VLOOKUP(I59,'Końcowa kolejność i dane drużyn'!$A$1:$E$17,3,FALSE)</f>
        <v>160</v>
      </c>
      <c r="F59" s="4">
        <f t="shared" si="1"/>
        <v>16</v>
      </c>
      <c r="G59" s="3" t="s">
        <v>102</v>
      </c>
      <c r="H59" s="3" t="s">
        <v>103</v>
      </c>
      <c r="I59" s="2">
        <v>6</v>
      </c>
      <c r="J59" t="s">
        <v>87</v>
      </c>
    </row>
    <row r="60" spans="1:10" x14ac:dyDescent="0.25">
      <c r="A60">
        <v>4756</v>
      </c>
      <c r="B60">
        <v>72</v>
      </c>
      <c r="C60">
        <f>VLOOKUP(I60,'Końcowa kolejność i dane drużyn'!$A$1:$E$17,4,FALSE)</f>
        <v>504</v>
      </c>
      <c r="D60" s="1">
        <f t="shared" si="0"/>
        <v>0.14285714285714285</v>
      </c>
      <c r="E60">
        <f>VLOOKUP(I60,'Końcowa kolejność i dane drużyn'!$A$1:$E$17,3,FALSE)</f>
        <v>160</v>
      </c>
      <c r="F60" s="4">
        <f t="shared" si="1"/>
        <v>46</v>
      </c>
      <c r="G60" s="3" t="s">
        <v>18</v>
      </c>
      <c r="H60" s="3" t="s">
        <v>104</v>
      </c>
      <c r="I60" s="2">
        <v>6</v>
      </c>
      <c r="J60" t="s">
        <v>87</v>
      </c>
    </row>
    <row r="61" spans="1:10" x14ac:dyDescent="0.25">
      <c r="A61">
        <v>8102</v>
      </c>
      <c r="B61">
        <v>96</v>
      </c>
      <c r="C61">
        <f>VLOOKUP(I61,'Końcowa kolejność i dane drużyn'!$A$1:$E$17,4,FALSE)</f>
        <v>504</v>
      </c>
      <c r="D61" s="1">
        <f t="shared" si="0"/>
        <v>0.19047619047619047</v>
      </c>
      <c r="E61">
        <f>VLOOKUP(I61,'Końcowa kolejność i dane drużyn'!$A$1:$E$17,3,FALSE)</f>
        <v>160</v>
      </c>
      <c r="F61" s="4">
        <f t="shared" si="1"/>
        <v>61</v>
      </c>
      <c r="G61" s="3" t="s">
        <v>105</v>
      </c>
      <c r="H61" s="3" t="s">
        <v>106</v>
      </c>
      <c r="I61" s="2">
        <v>6</v>
      </c>
      <c r="J61" t="s">
        <v>87</v>
      </c>
    </row>
    <row r="62" spans="1:10" x14ac:dyDescent="0.25">
      <c r="A62">
        <v>13793</v>
      </c>
      <c r="B62">
        <v>96</v>
      </c>
      <c r="C62">
        <f>VLOOKUP(I62,'Końcowa kolejność i dane drużyn'!$A$1:$E$17,4,FALSE)</f>
        <v>504</v>
      </c>
      <c r="D62" s="1">
        <f t="shared" si="0"/>
        <v>0.19047619047619047</v>
      </c>
      <c r="E62">
        <f>VLOOKUP(I62,'Końcowa kolejność i dane drużyn'!$A$1:$E$17,3,FALSE)</f>
        <v>230</v>
      </c>
      <c r="F62" s="4">
        <f t="shared" si="1"/>
        <v>88</v>
      </c>
      <c r="G62" s="3" t="s">
        <v>21</v>
      </c>
      <c r="H62" s="3" t="s">
        <v>107</v>
      </c>
      <c r="I62" s="2">
        <v>7</v>
      </c>
      <c r="J62" t="s">
        <v>108</v>
      </c>
    </row>
    <row r="63" spans="1:10" x14ac:dyDescent="0.25">
      <c r="A63">
        <v>15869</v>
      </c>
      <c r="B63">
        <v>360</v>
      </c>
      <c r="C63">
        <f>VLOOKUP(I63,'Końcowa kolejność i dane drużyn'!$A$1:$E$17,4,FALSE)</f>
        <v>504</v>
      </c>
      <c r="D63" s="1">
        <f t="shared" si="0"/>
        <v>0.7142857142857143</v>
      </c>
      <c r="E63">
        <f>VLOOKUP(I63,'Końcowa kolejność i dane drużyn'!$A$1:$E$17,3,FALSE)</f>
        <v>230</v>
      </c>
      <c r="F63" s="4">
        <f t="shared" si="1"/>
        <v>230</v>
      </c>
      <c r="G63" s="3" t="s">
        <v>109</v>
      </c>
      <c r="H63" s="3" t="s">
        <v>110</v>
      </c>
      <c r="I63" s="2">
        <v>7</v>
      </c>
      <c r="J63" t="s">
        <v>108</v>
      </c>
    </row>
    <row r="64" spans="1:10" x14ac:dyDescent="0.25">
      <c r="A64">
        <v>16130</v>
      </c>
      <c r="B64">
        <v>216</v>
      </c>
      <c r="C64">
        <f>VLOOKUP(I64,'Końcowa kolejność i dane drużyn'!$A$1:$E$17,4,FALSE)</f>
        <v>504</v>
      </c>
      <c r="D64" s="1">
        <f t="shared" si="0"/>
        <v>0.42857142857142855</v>
      </c>
      <c r="E64">
        <f>VLOOKUP(I64,'Końcowa kolejność i dane drużyn'!$A$1:$E$17,3,FALSE)</f>
        <v>230</v>
      </c>
      <c r="F64" s="4">
        <f t="shared" si="1"/>
        <v>198</v>
      </c>
      <c r="G64" s="3" t="s">
        <v>111</v>
      </c>
      <c r="H64" s="3" t="s">
        <v>112</v>
      </c>
      <c r="I64" s="2">
        <v>7</v>
      </c>
      <c r="J64" t="s">
        <v>108</v>
      </c>
    </row>
    <row r="65" spans="1:10" x14ac:dyDescent="0.25">
      <c r="A65">
        <v>16727</v>
      </c>
      <c r="B65">
        <v>240</v>
      </c>
      <c r="C65">
        <f>VLOOKUP(I65,'Końcowa kolejność i dane drużyn'!$A$1:$E$17,4,FALSE)</f>
        <v>504</v>
      </c>
      <c r="D65" s="1">
        <f t="shared" si="0"/>
        <v>0.47619047619047616</v>
      </c>
      <c r="E65">
        <f>VLOOKUP(I65,'Końcowa kolejność i dane drużyn'!$A$1:$E$17,3,FALSE)</f>
        <v>230</v>
      </c>
      <c r="F65" s="4">
        <f t="shared" si="1"/>
        <v>220</v>
      </c>
      <c r="G65" s="3" t="s">
        <v>70</v>
      </c>
      <c r="H65" s="3" t="s">
        <v>113</v>
      </c>
      <c r="I65" s="2">
        <v>7</v>
      </c>
      <c r="J65" t="s">
        <v>108</v>
      </c>
    </row>
    <row r="66" spans="1:10" x14ac:dyDescent="0.25">
      <c r="A66">
        <v>17291</v>
      </c>
      <c r="B66">
        <v>288</v>
      </c>
      <c r="C66">
        <f>VLOOKUP(I66,'Końcowa kolejność i dane drużyn'!$A$1:$E$17,4,FALSE)</f>
        <v>504</v>
      </c>
      <c r="D66" s="1">
        <f t="shared" si="0"/>
        <v>0.5714285714285714</v>
      </c>
      <c r="E66">
        <f>VLOOKUP(I66,'Końcowa kolejność i dane drużyn'!$A$1:$E$17,3,FALSE)</f>
        <v>230</v>
      </c>
      <c r="F66" s="4">
        <f t="shared" si="1"/>
        <v>230</v>
      </c>
      <c r="G66" s="3" t="s">
        <v>31</v>
      </c>
      <c r="H66" s="3" t="s">
        <v>114</v>
      </c>
      <c r="I66" s="2">
        <v>7</v>
      </c>
      <c r="J66" t="s">
        <v>108</v>
      </c>
    </row>
    <row r="67" spans="1:10" x14ac:dyDescent="0.25">
      <c r="A67">
        <v>4551</v>
      </c>
      <c r="B67">
        <v>336</v>
      </c>
      <c r="C67">
        <f>VLOOKUP(I67,'Końcowa kolejność i dane drużyn'!$A$1:$E$17,4,FALSE)</f>
        <v>504</v>
      </c>
      <c r="D67" s="1">
        <f t="shared" ref="D67:D130" si="2">B67/C67</f>
        <v>0.66666666666666663</v>
      </c>
      <c r="E67">
        <f>VLOOKUP(I67,'Końcowa kolejność i dane drużyn'!$A$1:$E$17,3,FALSE)</f>
        <v>230</v>
      </c>
      <c r="F67" s="4">
        <f t="shared" ref="F67:F130" si="3">ROUNDUP(IF(B67&gt;=(C67/2),E67,(B67/(C67*0.5))*E67),0)</f>
        <v>230</v>
      </c>
      <c r="G67" s="3" t="s">
        <v>115</v>
      </c>
      <c r="H67" s="3" t="s">
        <v>89</v>
      </c>
      <c r="I67" s="2">
        <v>7</v>
      </c>
      <c r="J67" t="s">
        <v>108</v>
      </c>
    </row>
    <row r="68" spans="1:10" x14ac:dyDescent="0.25">
      <c r="A68">
        <v>4618</v>
      </c>
      <c r="B68">
        <v>120</v>
      </c>
      <c r="C68">
        <f>VLOOKUP(I68,'Końcowa kolejność i dane drużyn'!$A$1:$E$17,4,FALSE)</f>
        <v>504</v>
      </c>
      <c r="D68" s="1">
        <f t="shared" si="2"/>
        <v>0.23809523809523808</v>
      </c>
      <c r="E68">
        <f>VLOOKUP(I68,'Końcowa kolejność i dane drużyn'!$A$1:$E$17,3,FALSE)</f>
        <v>230</v>
      </c>
      <c r="F68" s="4">
        <f t="shared" si="3"/>
        <v>110</v>
      </c>
      <c r="G68" s="3" t="s">
        <v>116</v>
      </c>
      <c r="H68" s="3" t="s">
        <v>117</v>
      </c>
      <c r="I68" s="2">
        <v>7</v>
      </c>
      <c r="J68" t="s">
        <v>108</v>
      </c>
    </row>
    <row r="69" spans="1:10" x14ac:dyDescent="0.25">
      <c r="A69">
        <v>9686</v>
      </c>
      <c r="B69">
        <v>192</v>
      </c>
      <c r="C69">
        <f>VLOOKUP(I69,'Końcowa kolejność i dane drużyn'!$A$1:$E$17,4,FALSE)</f>
        <v>504</v>
      </c>
      <c r="D69" s="1">
        <f t="shared" si="2"/>
        <v>0.38095238095238093</v>
      </c>
      <c r="E69">
        <f>VLOOKUP(I69,'Końcowa kolejność i dane drużyn'!$A$1:$E$17,3,FALSE)</f>
        <v>230</v>
      </c>
      <c r="F69" s="4">
        <f t="shared" si="3"/>
        <v>176</v>
      </c>
      <c r="G69" s="3" t="s">
        <v>10</v>
      </c>
      <c r="H69" s="3" t="s">
        <v>118</v>
      </c>
      <c r="I69" s="2">
        <v>7</v>
      </c>
      <c r="J69" t="s">
        <v>108</v>
      </c>
    </row>
    <row r="70" spans="1:10" x14ac:dyDescent="0.25">
      <c r="A70">
        <v>11509</v>
      </c>
      <c r="B70">
        <v>288</v>
      </c>
      <c r="C70">
        <f>VLOOKUP(I70,'Końcowa kolejność i dane drużyn'!$A$1:$E$17,4,FALSE)</f>
        <v>504</v>
      </c>
      <c r="D70" s="1">
        <f t="shared" si="2"/>
        <v>0.5714285714285714</v>
      </c>
      <c r="E70">
        <f>VLOOKUP(I70,'Końcowa kolejność i dane drużyn'!$A$1:$E$17,3,FALSE)</f>
        <v>170</v>
      </c>
      <c r="F70" s="4">
        <f t="shared" si="3"/>
        <v>170</v>
      </c>
      <c r="G70" s="3" t="s">
        <v>48</v>
      </c>
      <c r="H70" s="3" t="s">
        <v>119</v>
      </c>
      <c r="I70" s="2">
        <v>8</v>
      </c>
      <c r="J70" t="s">
        <v>120</v>
      </c>
    </row>
    <row r="71" spans="1:10" x14ac:dyDescent="0.25">
      <c r="A71">
        <v>11726</v>
      </c>
      <c r="B71">
        <v>192</v>
      </c>
      <c r="C71">
        <f>VLOOKUP(I71,'Końcowa kolejność i dane drużyn'!$A$1:$E$17,4,FALSE)</f>
        <v>504</v>
      </c>
      <c r="D71" s="1">
        <f t="shared" si="2"/>
        <v>0.38095238095238093</v>
      </c>
      <c r="E71">
        <f>VLOOKUP(I71,'Końcowa kolejność i dane drużyn'!$A$1:$E$17,3,FALSE)</f>
        <v>170</v>
      </c>
      <c r="F71" s="4">
        <f t="shared" si="3"/>
        <v>130</v>
      </c>
      <c r="G71" s="3" t="s">
        <v>121</v>
      </c>
      <c r="H71" s="3" t="s">
        <v>36</v>
      </c>
      <c r="I71" s="2">
        <v>8</v>
      </c>
      <c r="J71" t="s">
        <v>120</v>
      </c>
    </row>
    <row r="72" spans="1:10" x14ac:dyDescent="0.25">
      <c r="A72">
        <v>16788</v>
      </c>
      <c r="B72">
        <v>312</v>
      </c>
      <c r="C72">
        <f>VLOOKUP(I72,'Końcowa kolejność i dane drużyn'!$A$1:$E$17,4,FALSE)</f>
        <v>504</v>
      </c>
      <c r="D72" s="1">
        <f t="shared" si="2"/>
        <v>0.61904761904761907</v>
      </c>
      <c r="E72">
        <f>VLOOKUP(I72,'Końcowa kolejność i dane drużyn'!$A$1:$E$17,3,FALSE)</f>
        <v>170</v>
      </c>
      <c r="F72" s="4">
        <f t="shared" si="3"/>
        <v>170</v>
      </c>
      <c r="G72" s="3" t="s">
        <v>67</v>
      </c>
      <c r="H72" s="3" t="s">
        <v>122</v>
      </c>
      <c r="I72" s="2">
        <v>8</v>
      </c>
      <c r="J72" t="s">
        <v>120</v>
      </c>
    </row>
    <row r="73" spans="1:10" x14ac:dyDescent="0.25">
      <c r="A73">
        <v>17148</v>
      </c>
      <c r="B73">
        <v>288</v>
      </c>
      <c r="C73">
        <f>VLOOKUP(I73,'Końcowa kolejność i dane drużyn'!$A$1:$E$17,4,FALSE)</f>
        <v>504</v>
      </c>
      <c r="D73" s="1">
        <f t="shared" si="2"/>
        <v>0.5714285714285714</v>
      </c>
      <c r="E73">
        <f>VLOOKUP(I73,'Końcowa kolejność i dane drużyn'!$A$1:$E$17,3,FALSE)</f>
        <v>170</v>
      </c>
      <c r="F73" s="4">
        <f t="shared" si="3"/>
        <v>170</v>
      </c>
      <c r="G73" s="3" t="s">
        <v>123</v>
      </c>
      <c r="H73" s="3" t="s">
        <v>124</v>
      </c>
      <c r="I73" s="2">
        <v>8</v>
      </c>
      <c r="J73" t="s">
        <v>120</v>
      </c>
    </row>
    <row r="74" spans="1:10" x14ac:dyDescent="0.25">
      <c r="A74">
        <v>4543</v>
      </c>
      <c r="B74">
        <v>264</v>
      </c>
      <c r="C74">
        <f>VLOOKUP(I74,'Końcowa kolejność i dane drużyn'!$A$1:$E$17,4,FALSE)</f>
        <v>504</v>
      </c>
      <c r="D74" s="1">
        <f t="shared" si="2"/>
        <v>0.52380952380952384</v>
      </c>
      <c r="E74">
        <f>VLOOKUP(I74,'Końcowa kolejność i dane drużyn'!$A$1:$E$17,3,FALSE)</f>
        <v>170</v>
      </c>
      <c r="F74" s="4">
        <f t="shared" si="3"/>
        <v>170</v>
      </c>
      <c r="G74" s="3" t="s">
        <v>43</v>
      </c>
      <c r="H74" s="3" t="s">
        <v>125</v>
      </c>
      <c r="I74" s="2">
        <v>8</v>
      </c>
      <c r="J74" t="s">
        <v>120</v>
      </c>
    </row>
    <row r="75" spans="1:10" x14ac:dyDescent="0.25">
      <c r="A75">
        <v>4639</v>
      </c>
      <c r="B75">
        <v>312</v>
      </c>
      <c r="C75">
        <f>VLOOKUP(I75,'Końcowa kolejność i dane drużyn'!$A$1:$E$17,4,FALSE)</f>
        <v>504</v>
      </c>
      <c r="D75" s="1">
        <f t="shared" si="2"/>
        <v>0.61904761904761907</v>
      </c>
      <c r="E75">
        <f>VLOOKUP(I75,'Końcowa kolejność i dane drużyn'!$A$1:$E$17,3,FALSE)</f>
        <v>170</v>
      </c>
      <c r="F75" s="4">
        <f t="shared" si="3"/>
        <v>170</v>
      </c>
      <c r="G75" s="3" t="s">
        <v>18</v>
      </c>
      <c r="H75" s="3" t="s">
        <v>13</v>
      </c>
      <c r="I75" s="2">
        <v>8</v>
      </c>
      <c r="J75" t="s">
        <v>120</v>
      </c>
    </row>
    <row r="76" spans="1:10" x14ac:dyDescent="0.25">
      <c r="A76">
        <v>4659</v>
      </c>
      <c r="B76">
        <v>216</v>
      </c>
      <c r="C76">
        <f>VLOOKUP(I76,'Końcowa kolejność i dane drużyn'!$A$1:$E$17,4,FALSE)</f>
        <v>504</v>
      </c>
      <c r="D76" s="1">
        <f t="shared" si="2"/>
        <v>0.42857142857142855</v>
      </c>
      <c r="E76">
        <f>VLOOKUP(I76,'Końcowa kolejność i dane drużyn'!$A$1:$E$17,3,FALSE)</f>
        <v>170</v>
      </c>
      <c r="F76" s="4">
        <f t="shared" si="3"/>
        <v>146</v>
      </c>
      <c r="G76" s="3" t="s">
        <v>82</v>
      </c>
      <c r="H76" s="3" t="s">
        <v>126</v>
      </c>
      <c r="I76" s="2">
        <v>8</v>
      </c>
      <c r="J76" t="s">
        <v>120</v>
      </c>
    </row>
    <row r="77" spans="1:10" x14ac:dyDescent="0.25">
      <c r="A77">
        <v>4691</v>
      </c>
      <c r="B77">
        <v>240</v>
      </c>
      <c r="C77">
        <f>VLOOKUP(I77,'Końcowa kolejność i dane drużyn'!$A$1:$E$17,4,FALSE)</f>
        <v>504</v>
      </c>
      <c r="D77" s="1">
        <f t="shared" si="2"/>
        <v>0.47619047619047616</v>
      </c>
      <c r="E77">
        <f>VLOOKUP(I77,'Końcowa kolejność i dane drużyn'!$A$1:$E$17,3,FALSE)</f>
        <v>170</v>
      </c>
      <c r="F77" s="4">
        <f t="shared" si="3"/>
        <v>162</v>
      </c>
      <c r="G77" s="3" t="s">
        <v>5</v>
      </c>
      <c r="H77" s="3" t="s">
        <v>127</v>
      </c>
      <c r="I77" s="2">
        <v>8</v>
      </c>
      <c r="J77" t="s">
        <v>120</v>
      </c>
    </row>
    <row r="78" spans="1:10" x14ac:dyDescent="0.25">
      <c r="A78">
        <v>12571</v>
      </c>
      <c r="B78">
        <v>384</v>
      </c>
      <c r="C78">
        <f>VLOOKUP(I78,'Końcowa kolejność i dane drużyn'!$A$1:$E$17,4,FALSE)</f>
        <v>528</v>
      </c>
      <c r="D78" s="1">
        <f t="shared" si="2"/>
        <v>0.72727272727272729</v>
      </c>
      <c r="E78">
        <f>VLOOKUP(I78,'Końcowa kolejność i dane drużyn'!$A$1:$E$17,3,FALSE)</f>
        <v>150</v>
      </c>
      <c r="F78" s="4">
        <f t="shared" si="3"/>
        <v>150</v>
      </c>
      <c r="G78" s="3" t="s">
        <v>128</v>
      </c>
      <c r="H78" s="3" t="s">
        <v>129</v>
      </c>
      <c r="I78" s="2">
        <v>9</v>
      </c>
      <c r="J78" t="s">
        <v>130</v>
      </c>
    </row>
    <row r="79" spans="1:10" x14ac:dyDescent="0.25">
      <c r="A79">
        <v>12573</v>
      </c>
      <c r="B79">
        <v>456</v>
      </c>
      <c r="C79">
        <f>VLOOKUP(I79,'Końcowa kolejność i dane drużyn'!$A$1:$E$17,4,FALSE)</f>
        <v>528</v>
      </c>
      <c r="D79" s="1">
        <f t="shared" si="2"/>
        <v>0.86363636363636365</v>
      </c>
      <c r="E79">
        <f>VLOOKUP(I79,'Końcowa kolejność i dane drużyn'!$A$1:$E$17,3,FALSE)</f>
        <v>150</v>
      </c>
      <c r="F79" s="4">
        <f t="shared" si="3"/>
        <v>150</v>
      </c>
      <c r="G79" s="3" t="s">
        <v>84</v>
      </c>
      <c r="H79" s="3" t="s">
        <v>131</v>
      </c>
      <c r="I79" s="2">
        <v>9</v>
      </c>
      <c r="J79" t="s">
        <v>130</v>
      </c>
    </row>
    <row r="80" spans="1:10" x14ac:dyDescent="0.25">
      <c r="A80">
        <v>12574</v>
      </c>
      <c r="B80">
        <v>288</v>
      </c>
      <c r="C80">
        <f>VLOOKUP(I80,'Końcowa kolejność i dane drużyn'!$A$1:$E$17,4,FALSE)</f>
        <v>528</v>
      </c>
      <c r="D80" s="1">
        <f t="shared" si="2"/>
        <v>0.54545454545454541</v>
      </c>
      <c r="E80">
        <f>VLOOKUP(I80,'Końcowa kolejność i dane drużyn'!$A$1:$E$17,3,FALSE)</f>
        <v>150</v>
      </c>
      <c r="F80" s="4">
        <f t="shared" si="3"/>
        <v>150</v>
      </c>
      <c r="G80" s="3" t="s">
        <v>132</v>
      </c>
      <c r="H80" s="3" t="s">
        <v>133</v>
      </c>
      <c r="I80" s="2">
        <v>9</v>
      </c>
      <c r="J80" t="s">
        <v>130</v>
      </c>
    </row>
    <row r="81" spans="1:10" x14ac:dyDescent="0.25">
      <c r="A81">
        <v>16765</v>
      </c>
      <c r="B81">
        <v>456</v>
      </c>
      <c r="C81">
        <f>VLOOKUP(I81,'Końcowa kolejność i dane drużyn'!$A$1:$E$17,4,FALSE)</f>
        <v>528</v>
      </c>
      <c r="D81" s="1">
        <f t="shared" si="2"/>
        <v>0.86363636363636365</v>
      </c>
      <c r="E81">
        <f>VLOOKUP(I81,'Końcowa kolejność i dane drużyn'!$A$1:$E$17,3,FALSE)</f>
        <v>150</v>
      </c>
      <c r="F81" s="4">
        <f t="shared" si="3"/>
        <v>150</v>
      </c>
      <c r="G81" s="3" t="s">
        <v>37</v>
      </c>
      <c r="H81" s="3" t="s">
        <v>134</v>
      </c>
      <c r="I81" s="2">
        <v>9</v>
      </c>
      <c r="J81" t="s">
        <v>130</v>
      </c>
    </row>
    <row r="82" spans="1:10" x14ac:dyDescent="0.25">
      <c r="A82">
        <v>16766</v>
      </c>
      <c r="B82">
        <v>144</v>
      </c>
      <c r="C82">
        <f>VLOOKUP(I82,'Końcowa kolejność i dane drużyn'!$A$1:$E$17,4,FALSE)</f>
        <v>528</v>
      </c>
      <c r="D82" s="1">
        <f t="shared" si="2"/>
        <v>0.27272727272727271</v>
      </c>
      <c r="E82">
        <f>VLOOKUP(I82,'Końcowa kolejność i dane drużyn'!$A$1:$E$17,3,FALSE)</f>
        <v>150</v>
      </c>
      <c r="F82" s="4">
        <f t="shared" si="3"/>
        <v>82</v>
      </c>
      <c r="G82" s="3" t="s">
        <v>90</v>
      </c>
      <c r="H82" s="3" t="s">
        <v>135</v>
      </c>
      <c r="I82" s="2">
        <v>9</v>
      </c>
      <c r="J82" t="s">
        <v>130</v>
      </c>
    </row>
    <row r="83" spans="1:10" x14ac:dyDescent="0.25">
      <c r="A83">
        <v>4557</v>
      </c>
      <c r="B83">
        <v>192</v>
      </c>
      <c r="C83">
        <f>VLOOKUP(I83,'Końcowa kolejność i dane drużyn'!$A$1:$E$17,4,FALSE)</f>
        <v>528</v>
      </c>
      <c r="D83" s="1">
        <f t="shared" si="2"/>
        <v>0.36363636363636365</v>
      </c>
      <c r="E83">
        <f>VLOOKUP(I83,'Końcowa kolejność i dane drużyn'!$A$1:$E$17,3,FALSE)</f>
        <v>150</v>
      </c>
      <c r="F83" s="4">
        <f t="shared" si="3"/>
        <v>110</v>
      </c>
      <c r="G83" s="3" t="s">
        <v>39</v>
      </c>
      <c r="H83" s="3" t="s">
        <v>136</v>
      </c>
      <c r="I83" s="2">
        <v>9</v>
      </c>
      <c r="J83" t="s">
        <v>130</v>
      </c>
    </row>
    <row r="84" spans="1:10" x14ac:dyDescent="0.25">
      <c r="A84">
        <v>4716</v>
      </c>
      <c r="B84">
        <v>192</v>
      </c>
      <c r="C84">
        <f>VLOOKUP(I84,'Końcowa kolejność i dane drużyn'!$A$1:$E$17,4,FALSE)</f>
        <v>528</v>
      </c>
      <c r="D84" s="1">
        <f t="shared" si="2"/>
        <v>0.36363636363636365</v>
      </c>
      <c r="E84">
        <f>VLOOKUP(I84,'Końcowa kolejność i dane drużyn'!$A$1:$E$17,3,FALSE)</f>
        <v>150</v>
      </c>
      <c r="F84" s="4">
        <f t="shared" si="3"/>
        <v>110</v>
      </c>
      <c r="G84" s="3" t="s">
        <v>31</v>
      </c>
      <c r="H84" s="3" t="s">
        <v>137</v>
      </c>
      <c r="I84" s="2">
        <v>9</v>
      </c>
      <c r="J84" t="s">
        <v>130</v>
      </c>
    </row>
    <row r="85" spans="1:10" x14ac:dyDescent="0.25">
      <c r="A85">
        <v>12445</v>
      </c>
      <c r="B85">
        <v>252</v>
      </c>
      <c r="C85">
        <f>VLOOKUP(I85,'Końcowa kolejność i dane drużyn'!$A$1:$E$17,4,FALSE)</f>
        <v>528</v>
      </c>
      <c r="D85" s="1">
        <f t="shared" si="2"/>
        <v>0.47727272727272729</v>
      </c>
      <c r="E85">
        <f>VLOOKUP(I85,'Końcowa kolejność i dane drużyn'!$A$1:$E$17,3,FALSE)</f>
        <v>300</v>
      </c>
      <c r="F85" s="4">
        <f t="shared" si="3"/>
        <v>287</v>
      </c>
      <c r="G85" s="3" t="s">
        <v>39</v>
      </c>
      <c r="H85" s="3" t="s">
        <v>138</v>
      </c>
      <c r="I85" s="2">
        <v>10</v>
      </c>
      <c r="J85" t="s">
        <v>139</v>
      </c>
    </row>
    <row r="86" spans="1:10" x14ac:dyDescent="0.25">
      <c r="A86">
        <v>4590</v>
      </c>
      <c r="B86">
        <v>384</v>
      </c>
      <c r="C86">
        <f>VLOOKUP(I86,'Końcowa kolejność i dane drużyn'!$A$1:$E$17,4,FALSE)</f>
        <v>528</v>
      </c>
      <c r="D86" s="1">
        <f t="shared" si="2"/>
        <v>0.72727272727272729</v>
      </c>
      <c r="E86">
        <f>VLOOKUP(I86,'Końcowa kolejność i dane drużyn'!$A$1:$E$17,3,FALSE)</f>
        <v>300</v>
      </c>
      <c r="F86" s="4">
        <f t="shared" si="3"/>
        <v>300</v>
      </c>
      <c r="G86" s="3" t="s">
        <v>100</v>
      </c>
      <c r="H86" s="3" t="s">
        <v>140</v>
      </c>
      <c r="I86" s="2">
        <v>10</v>
      </c>
      <c r="J86" t="s">
        <v>139</v>
      </c>
    </row>
    <row r="87" spans="1:10" x14ac:dyDescent="0.25">
      <c r="A87">
        <v>4596</v>
      </c>
      <c r="B87">
        <v>348</v>
      </c>
      <c r="C87">
        <f>VLOOKUP(I87,'Końcowa kolejność i dane drużyn'!$A$1:$E$17,4,FALSE)</f>
        <v>528</v>
      </c>
      <c r="D87" s="1">
        <f t="shared" si="2"/>
        <v>0.65909090909090906</v>
      </c>
      <c r="E87">
        <f>VLOOKUP(I87,'Końcowa kolejność i dane drużyn'!$A$1:$E$17,3,FALSE)</f>
        <v>300</v>
      </c>
      <c r="F87" s="4">
        <f t="shared" si="3"/>
        <v>300</v>
      </c>
      <c r="G87" s="3" t="s">
        <v>121</v>
      </c>
      <c r="H87" s="3" t="s">
        <v>141</v>
      </c>
      <c r="I87" s="2">
        <v>10</v>
      </c>
      <c r="J87" t="s">
        <v>139</v>
      </c>
    </row>
    <row r="88" spans="1:10" x14ac:dyDescent="0.25">
      <c r="A88">
        <v>4622</v>
      </c>
      <c r="B88">
        <v>60</v>
      </c>
      <c r="C88">
        <f>VLOOKUP(I88,'Końcowa kolejność i dane drużyn'!$A$1:$E$17,4,FALSE)</f>
        <v>528</v>
      </c>
      <c r="D88" s="1">
        <f t="shared" si="2"/>
        <v>0.11363636363636363</v>
      </c>
      <c r="E88">
        <f>VLOOKUP(I88,'Końcowa kolejność i dane drużyn'!$A$1:$E$17,3,FALSE)</f>
        <v>300</v>
      </c>
      <c r="F88" s="4">
        <f t="shared" si="3"/>
        <v>69</v>
      </c>
      <c r="G88" s="3" t="s">
        <v>21</v>
      </c>
      <c r="H88" s="3" t="s">
        <v>142</v>
      </c>
      <c r="I88" s="2">
        <v>10</v>
      </c>
      <c r="J88" t="s">
        <v>139</v>
      </c>
    </row>
    <row r="89" spans="1:10" x14ac:dyDescent="0.25">
      <c r="A89">
        <v>4670</v>
      </c>
      <c r="B89">
        <v>432</v>
      </c>
      <c r="C89">
        <f>VLOOKUP(I89,'Końcowa kolejność i dane drużyn'!$A$1:$E$17,4,FALSE)</f>
        <v>528</v>
      </c>
      <c r="D89" s="1">
        <f t="shared" si="2"/>
        <v>0.81818181818181823</v>
      </c>
      <c r="E89">
        <f>VLOOKUP(I89,'Końcowa kolejność i dane drużyn'!$A$1:$E$17,3,FALSE)</f>
        <v>300</v>
      </c>
      <c r="F89" s="4">
        <f t="shared" si="3"/>
        <v>300</v>
      </c>
      <c r="G89" s="3" t="s">
        <v>143</v>
      </c>
      <c r="H89" s="3" t="s">
        <v>144</v>
      </c>
      <c r="I89" s="2">
        <v>10</v>
      </c>
      <c r="J89" t="s">
        <v>139</v>
      </c>
    </row>
    <row r="90" spans="1:10" x14ac:dyDescent="0.25">
      <c r="A90">
        <v>4701</v>
      </c>
      <c r="B90">
        <v>156</v>
      </c>
      <c r="C90">
        <f>VLOOKUP(I90,'Końcowa kolejność i dane drużyn'!$A$1:$E$17,4,FALSE)</f>
        <v>528</v>
      </c>
      <c r="D90" s="1">
        <f t="shared" si="2"/>
        <v>0.29545454545454547</v>
      </c>
      <c r="E90">
        <f>VLOOKUP(I90,'Końcowa kolejność i dane drużyn'!$A$1:$E$17,3,FALSE)</f>
        <v>300</v>
      </c>
      <c r="F90" s="4">
        <f t="shared" si="3"/>
        <v>178</v>
      </c>
      <c r="G90" s="3" t="s">
        <v>21</v>
      </c>
      <c r="H90" s="3" t="s">
        <v>145</v>
      </c>
      <c r="I90" s="2">
        <v>10</v>
      </c>
      <c r="J90" t="s">
        <v>139</v>
      </c>
    </row>
    <row r="91" spans="1:10" x14ac:dyDescent="0.25">
      <c r="A91">
        <v>4748</v>
      </c>
      <c r="B91">
        <v>384</v>
      </c>
      <c r="C91">
        <f>VLOOKUP(I91,'Końcowa kolejność i dane drużyn'!$A$1:$E$17,4,FALSE)</f>
        <v>528</v>
      </c>
      <c r="D91" s="1">
        <f t="shared" si="2"/>
        <v>0.72727272727272729</v>
      </c>
      <c r="E91">
        <f>VLOOKUP(I91,'Końcowa kolejność i dane drużyn'!$A$1:$E$17,3,FALSE)</f>
        <v>300</v>
      </c>
      <c r="F91" s="4">
        <f t="shared" si="3"/>
        <v>300</v>
      </c>
      <c r="G91" s="3" t="s">
        <v>18</v>
      </c>
      <c r="H91" s="3" t="s">
        <v>146</v>
      </c>
      <c r="I91" s="2">
        <v>10</v>
      </c>
      <c r="J91" t="s">
        <v>139</v>
      </c>
    </row>
    <row r="92" spans="1:10" x14ac:dyDescent="0.25">
      <c r="A92">
        <v>10348</v>
      </c>
      <c r="B92">
        <v>312</v>
      </c>
      <c r="C92">
        <f>VLOOKUP(I92,'Końcowa kolejność i dane drużyn'!$A$1:$E$17,4,FALSE)</f>
        <v>528</v>
      </c>
      <c r="D92" s="1">
        <f t="shared" si="2"/>
        <v>0.59090909090909094</v>
      </c>
      <c r="E92">
        <f>VLOOKUP(I92,'Końcowa kolejność i dane drużyn'!$A$1:$E$17,3,FALSE)</f>
        <v>155</v>
      </c>
      <c r="F92" s="4">
        <f t="shared" si="3"/>
        <v>155</v>
      </c>
      <c r="G92" s="3" t="s">
        <v>70</v>
      </c>
      <c r="H92" s="3" t="s">
        <v>147</v>
      </c>
      <c r="I92" s="2">
        <v>11</v>
      </c>
      <c r="J92" t="s">
        <v>148</v>
      </c>
    </row>
    <row r="93" spans="1:10" x14ac:dyDescent="0.25">
      <c r="A93">
        <v>10823</v>
      </c>
      <c r="B93">
        <v>360</v>
      </c>
      <c r="C93">
        <f>VLOOKUP(I93,'Końcowa kolejność i dane drużyn'!$A$1:$E$17,4,FALSE)</f>
        <v>528</v>
      </c>
      <c r="D93" s="1">
        <f t="shared" si="2"/>
        <v>0.68181818181818177</v>
      </c>
      <c r="E93">
        <f>VLOOKUP(I93,'Końcowa kolejność i dane drużyn'!$A$1:$E$17,3,FALSE)</f>
        <v>155</v>
      </c>
      <c r="F93" s="4">
        <f t="shared" si="3"/>
        <v>155</v>
      </c>
      <c r="G93" s="3" t="s">
        <v>90</v>
      </c>
      <c r="H93" s="3" t="s">
        <v>149</v>
      </c>
      <c r="I93" s="2">
        <v>11</v>
      </c>
      <c r="J93" t="s">
        <v>148</v>
      </c>
    </row>
    <row r="94" spans="1:10" x14ac:dyDescent="0.25">
      <c r="A94">
        <v>13796</v>
      </c>
      <c r="B94">
        <v>168</v>
      </c>
      <c r="C94">
        <f>VLOOKUP(I94,'Końcowa kolejność i dane drużyn'!$A$1:$E$17,4,FALSE)</f>
        <v>528</v>
      </c>
      <c r="D94" s="1">
        <f t="shared" si="2"/>
        <v>0.31818181818181818</v>
      </c>
      <c r="E94">
        <f>VLOOKUP(I94,'Końcowa kolejność i dane drużyn'!$A$1:$E$17,3,FALSE)</f>
        <v>155</v>
      </c>
      <c r="F94" s="4">
        <f t="shared" si="3"/>
        <v>99</v>
      </c>
      <c r="G94" s="3" t="s">
        <v>150</v>
      </c>
      <c r="H94" s="3" t="s">
        <v>151</v>
      </c>
      <c r="I94" s="2">
        <v>11</v>
      </c>
      <c r="J94" t="s">
        <v>148</v>
      </c>
    </row>
    <row r="95" spans="1:10" x14ac:dyDescent="0.25">
      <c r="A95">
        <v>15136</v>
      </c>
      <c r="B95">
        <v>168</v>
      </c>
      <c r="C95">
        <f>VLOOKUP(I95,'Końcowa kolejność i dane drużyn'!$A$1:$E$17,4,FALSE)</f>
        <v>528</v>
      </c>
      <c r="D95" s="1">
        <f t="shared" si="2"/>
        <v>0.31818181818181818</v>
      </c>
      <c r="E95">
        <f>VLOOKUP(I95,'Końcowa kolejność i dane drużyn'!$A$1:$E$17,3,FALSE)</f>
        <v>155</v>
      </c>
      <c r="F95" s="4">
        <f t="shared" si="3"/>
        <v>99</v>
      </c>
      <c r="G95" s="3" t="s">
        <v>152</v>
      </c>
      <c r="H95" s="3" t="s">
        <v>27</v>
      </c>
      <c r="I95" s="2">
        <v>11</v>
      </c>
      <c r="J95" t="s">
        <v>148</v>
      </c>
    </row>
    <row r="96" spans="1:10" x14ac:dyDescent="0.25">
      <c r="A96">
        <v>17828</v>
      </c>
      <c r="B96">
        <v>192</v>
      </c>
      <c r="C96">
        <f>VLOOKUP(I96,'Końcowa kolejność i dane drużyn'!$A$1:$E$17,4,FALSE)</f>
        <v>528</v>
      </c>
      <c r="D96" s="1">
        <f t="shared" si="2"/>
        <v>0.36363636363636365</v>
      </c>
      <c r="E96">
        <f>VLOOKUP(I96,'Końcowa kolejność i dane drużyn'!$A$1:$E$17,3,FALSE)</f>
        <v>155</v>
      </c>
      <c r="F96" s="4">
        <f t="shared" si="3"/>
        <v>113</v>
      </c>
      <c r="G96" s="3" t="s">
        <v>153</v>
      </c>
      <c r="H96" s="3" t="s">
        <v>154</v>
      </c>
      <c r="I96" s="2">
        <v>11</v>
      </c>
      <c r="J96" t="s">
        <v>148</v>
      </c>
    </row>
    <row r="97" spans="1:10" x14ac:dyDescent="0.25">
      <c r="A97">
        <v>18901</v>
      </c>
      <c r="B97">
        <v>240</v>
      </c>
      <c r="C97">
        <f>VLOOKUP(I97,'Końcowa kolejność i dane drużyn'!$A$1:$E$17,4,FALSE)</f>
        <v>528</v>
      </c>
      <c r="D97" s="1">
        <f t="shared" si="2"/>
        <v>0.45454545454545453</v>
      </c>
      <c r="E97">
        <f>VLOOKUP(I97,'Końcowa kolejność i dane drużyn'!$A$1:$E$17,3,FALSE)</f>
        <v>155</v>
      </c>
      <c r="F97" s="4">
        <f t="shared" si="3"/>
        <v>141</v>
      </c>
      <c r="G97" s="3" t="s">
        <v>155</v>
      </c>
      <c r="H97" s="3" t="s">
        <v>156</v>
      </c>
      <c r="I97" s="2">
        <v>11</v>
      </c>
      <c r="J97" t="s">
        <v>148</v>
      </c>
    </row>
    <row r="98" spans="1:10" x14ac:dyDescent="0.25">
      <c r="A98">
        <v>18902</v>
      </c>
      <c r="B98">
        <v>288</v>
      </c>
      <c r="C98">
        <f>VLOOKUP(I98,'Końcowa kolejność i dane drużyn'!$A$1:$E$17,4,FALSE)</f>
        <v>528</v>
      </c>
      <c r="D98" s="1">
        <f t="shared" si="2"/>
        <v>0.54545454545454541</v>
      </c>
      <c r="E98">
        <f>VLOOKUP(I98,'Końcowa kolejność i dane drużyn'!$A$1:$E$17,3,FALSE)</f>
        <v>155</v>
      </c>
      <c r="F98" s="4">
        <f t="shared" si="3"/>
        <v>155</v>
      </c>
      <c r="G98" s="3" t="s">
        <v>75</v>
      </c>
      <c r="H98" s="3" t="s">
        <v>157</v>
      </c>
      <c r="I98" s="2">
        <v>11</v>
      </c>
      <c r="J98" t="s">
        <v>148</v>
      </c>
    </row>
    <row r="99" spans="1:10" x14ac:dyDescent="0.25">
      <c r="A99">
        <v>18903</v>
      </c>
      <c r="B99">
        <v>288</v>
      </c>
      <c r="C99">
        <f>VLOOKUP(I99,'Końcowa kolejność i dane drużyn'!$A$1:$E$17,4,FALSE)</f>
        <v>528</v>
      </c>
      <c r="D99" s="1">
        <f t="shared" si="2"/>
        <v>0.54545454545454541</v>
      </c>
      <c r="E99">
        <f>VLOOKUP(I99,'Końcowa kolejność i dane drużyn'!$A$1:$E$17,3,FALSE)</f>
        <v>155</v>
      </c>
      <c r="F99" s="4">
        <f t="shared" si="3"/>
        <v>155</v>
      </c>
      <c r="G99" s="3" t="s">
        <v>90</v>
      </c>
      <c r="H99" s="3" t="s">
        <v>158</v>
      </c>
      <c r="I99" s="2">
        <v>11</v>
      </c>
      <c r="J99" t="s">
        <v>148</v>
      </c>
    </row>
    <row r="100" spans="1:10" x14ac:dyDescent="0.25">
      <c r="A100">
        <v>9689</v>
      </c>
      <c r="B100">
        <v>96</v>
      </c>
      <c r="C100">
        <f>VLOOKUP(I100,'Końcowa kolejność i dane drużyn'!$A$1:$E$17,4,FALSE)</f>
        <v>528</v>
      </c>
      <c r="D100" s="1">
        <f t="shared" si="2"/>
        <v>0.18181818181818182</v>
      </c>
      <c r="E100">
        <f>VLOOKUP(I100,'Końcowa kolejność i dane drużyn'!$A$1:$E$17,3,FALSE)</f>
        <v>155</v>
      </c>
      <c r="F100" s="4">
        <f t="shared" si="3"/>
        <v>57</v>
      </c>
      <c r="G100" s="3" t="s">
        <v>159</v>
      </c>
      <c r="H100" s="3" t="s">
        <v>160</v>
      </c>
      <c r="I100" s="2">
        <v>11</v>
      </c>
      <c r="J100" t="s">
        <v>148</v>
      </c>
    </row>
    <row r="101" spans="1:10" x14ac:dyDescent="0.25">
      <c r="A101">
        <v>10790</v>
      </c>
      <c r="B101">
        <v>180</v>
      </c>
      <c r="C101">
        <f>VLOOKUP(I101,'Końcowa kolejność i dane drużyn'!$A$1:$E$17,4,FALSE)</f>
        <v>528</v>
      </c>
      <c r="D101" s="1">
        <f t="shared" si="2"/>
        <v>0.34090909090909088</v>
      </c>
      <c r="E101">
        <f>VLOOKUP(I101,'Końcowa kolejność i dane drużyn'!$A$1:$E$17,3,FALSE)</f>
        <v>175</v>
      </c>
      <c r="F101" s="4">
        <f t="shared" si="3"/>
        <v>120</v>
      </c>
      <c r="G101" s="3" t="s">
        <v>155</v>
      </c>
      <c r="H101" s="3" t="s">
        <v>161</v>
      </c>
      <c r="I101" s="2">
        <v>12</v>
      </c>
      <c r="J101" t="s">
        <v>162</v>
      </c>
    </row>
    <row r="102" spans="1:10" x14ac:dyDescent="0.25">
      <c r="A102">
        <v>10797</v>
      </c>
      <c r="B102">
        <v>120</v>
      </c>
      <c r="C102">
        <f>VLOOKUP(I102,'Końcowa kolejność i dane drużyn'!$A$1:$E$17,4,FALSE)</f>
        <v>528</v>
      </c>
      <c r="D102" s="1">
        <f t="shared" si="2"/>
        <v>0.22727272727272727</v>
      </c>
      <c r="E102">
        <f>VLOOKUP(I102,'Końcowa kolejność i dane drużyn'!$A$1:$E$17,3,FALSE)</f>
        <v>175</v>
      </c>
      <c r="F102" s="4">
        <f t="shared" si="3"/>
        <v>80</v>
      </c>
      <c r="G102" s="3" t="s">
        <v>84</v>
      </c>
      <c r="H102" s="3" t="s">
        <v>163</v>
      </c>
      <c r="I102" s="2">
        <v>12</v>
      </c>
      <c r="J102" t="s">
        <v>162</v>
      </c>
    </row>
    <row r="103" spans="1:10" x14ac:dyDescent="0.25">
      <c r="A103">
        <v>10798</v>
      </c>
      <c r="B103">
        <v>288</v>
      </c>
      <c r="C103">
        <f>VLOOKUP(I103,'Końcowa kolejność i dane drużyn'!$A$1:$E$17,4,FALSE)</f>
        <v>528</v>
      </c>
      <c r="D103" s="1">
        <f t="shared" si="2"/>
        <v>0.54545454545454541</v>
      </c>
      <c r="E103">
        <f>VLOOKUP(I103,'Końcowa kolejność i dane drużyn'!$A$1:$E$17,3,FALSE)</f>
        <v>175</v>
      </c>
      <c r="F103" s="4">
        <f t="shared" si="3"/>
        <v>175</v>
      </c>
      <c r="G103" s="3" t="s">
        <v>164</v>
      </c>
      <c r="H103" s="3" t="s">
        <v>165</v>
      </c>
      <c r="I103" s="2">
        <v>12</v>
      </c>
      <c r="J103" t="s">
        <v>162</v>
      </c>
    </row>
    <row r="104" spans="1:10" x14ac:dyDescent="0.25">
      <c r="A104">
        <v>12802</v>
      </c>
      <c r="B104">
        <v>252</v>
      </c>
      <c r="C104">
        <f>VLOOKUP(I104,'Końcowa kolejność i dane drużyn'!$A$1:$E$17,4,FALSE)</f>
        <v>528</v>
      </c>
      <c r="D104" s="1">
        <f t="shared" si="2"/>
        <v>0.47727272727272729</v>
      </c>
      <c r="E104">
        <f>VLOOKUP(I104,'Końcowa kolejność i dane drużyn'!$A$1:$E$17,3,FALSE)</f>
        <v>175</v>
      </c>
      <c r="F104" s="4">
        <f t="shared" si="3"/>
        <v>168</v>
      </c>
      <c r="G104" s="3" t="s">
        <v>143</v>
      </c>
      <c r="H104" s="3" t="s">
        <v>166</v>
      </c>
      <c r="I104" s="2">
        <v>12</v>
      </c>
      <c r="J104" t="s">
        <v>162</v>
      </c>
    </row>
    <row r="105" spans="1:10" x14ac:dyDescent="0.25">
      <c r="A105">
        <v>14230</v>
      </c>
      <c r="B105">
        <v>348</v>
      </c>
      <c r="C105">
        <f>VLOOKUP(I105,'Końcowa kolejność i dane drużyn'!$A$1:$E$17,4,FALSE)</f>
        <v>528</v>
      </c>
      <c r="D105" s="1">
        <f t="shared" si="2"/>
        <v>0.65909090909090906</v>
      </c>
      <c r="E105">
        <f>VLOOKUP(I105,'Końcowa kolejność i dane drużyn'!$A$1:$E$17,3,FALSE)</f>
        <v>175</v>
      </c>
      <c r="F105" s="4">
        <f t="shared" si="3"/>
        <v>175</v>
      </c>
      <c r="G105" s="3" t="s">
        <v>98</v>
      </c>
      <c r="H105" s="3" t="s">
        <v>167</v>
      </c>
      <c r="I105" s="2">
        <v>12</v>
      </c>
      <c r="J105" t="s">
        <v>162</v>
      </c>
    </row>
    <row r="106" spans="1:10" x14ac:dyDescent="0.25">
      <c r="A106">
        <v>14767</v>
      </c>
      <c r="B106">
        <v>72</v>
      </c>
      <c r="C106">
        <f>VLOOKUP(I106,'Końcowa kolejność i dane drużyn'!$A$1:$E$17,4,FALSE)</f>
        <v>528</v>
      </c>
      <c r="D106" s="1">
        <f t="shared" si="2"/>
        <v>0.13636363636363635</v>
      </c>
      <c r="E106">
        <f>VLOOKUP(I106,'Końcowa kolejność i dane drużyn'!$A$1:$E$17,3,FALSE)</f>
        <v>175</v>
      </c>
      <c r="F106" s="4">
        <f t="shared" si="3"/>
        <v>48</v>
      </c>
      <c r="G106" s="3" t="s">
        <v>143</v>
      </c>
      <c r="H106" s="3" t="s">
        <v>168</v>
      </c>
      <c r="I106" s="2">
        <v>12</v>
      </c>
      <c r="J106" t="s">
        <v>162</v>
      </c>
    </row>
    <row r="107" spans="1:10" x14ac:dyDescent="0.25">
      <c r="A107">
        <v>17810</v>
      </c>
      <c r="B107">
        <v>84</v>
      </c>
      <c r="C107">
        <f>VLOOKUP(I107,'Końcowa kolejność i dane drużyn'!$A$1:$E$17,4,FALSE)</f>
        <v>528</v>
      </c>
      <c r="D107" s="1">
        <f t="shared" si="2"/>
        <v>0.15909090909090909</v>
      </c>
      <c r="E107">
        <f>VLOOKUP(I107,'Końcowa kolejność i dane drużyn'!$A$1:$E$17,3,FALSE)</f>
        <v>175</v>
      </c>
      <c r="F107" s="4">
        <f t="shared" si="3"/>
        <v>56</v>
      </c>
      <c r="G107" s="3" t="s">
        <v>39</v>
      </c>
      <c r="H107" s="3" t="s">
        <v>169</v>
      </c>
      <c r="I107" s="2">
        <v>12</v>
      </c>
      <c r="J107" t="s">
        <v>162</v>
      </c>
    </row>
    <row r="108" spans="1:10" x14ac:dyDescent="0.25">
      <c r="A108">
        <v>4545</v>
      </c>
      <c r="B108">
        <v>156</v>
      </c>
      <c r="C108">
        <f>VLOOKUP(I108,'Końcowa kolejność i dane drużyn'!$A$1:$E$17,4,FALSE)</f>
        <v>528</v>
      </c>
      <c r="D108" s="1">
        <f t="shared" si="2"/>
        <v>0.29545454545454547</v>
      </c>
      <c r="E108">
        <f>VLOOKUP(I108,'Końcowa kolejność i dane drużyn'!$A$1:$E$17,3,FALSE)</f>
        <v>175</v>
      </c>
      <c r="F108" s="4">
        <f t="shared" si="3"/>
        <v>104</v>
      </c>
      <c r="G108" s="3" t="s">
        <v>8</v>
      </c>
      <c r="H108" s="3" t="s">
        <v>170</v>
      </c>
      <c r="I108" s="2">
        <v>12</v>
      </c>
      <c r="J108" t="s">
        <v>162</v>
      </c>
    </row>
    <row r="109" spans="1:10" x14ac:dyDescent="0.25">
      <c r="A109">
        <v>4806</v>
      </c>
      <c r="B109">
        <v>132</v>
      </c>
      <c r="C109">
        <f>VLOOKUP(I109,'Końcowa kolejność i dane drużyn'!$A$1:$E$17,4,FALSE)</f>
        <v>528</v>
      </c>
      <c r="D109" s="1">
        <f t="shared" si="2"/>
        <v>0.25</v>
      </c>
      <c r="E109">
        <f>VLOOKUP(I109,'Końcowa kolejność i dane drużyn'!$A$1:$E$17,3,FALSE)</f>
        <v>175</v>
      </c>
      <c r="F109" s="4">
        <f t="shared" si="3"/>
        <v>88</v>
      </c>
      <c r="G109" s="3" t="s">
        <v>21</v>
      </c>
      <c r="H109" s="3" t="s">
        <v>171</v>
      </c>
      <c r="I109" s="2">
        <v>12</v>
      </c>
      <c r="J109" t="s">
        <v>162</v>
      </c>
    </row>
    <row r="110" spans="1:10" x14ac:dyDescent="0.25">
      <c r="A110">
        <v>4809</v>
      </c>
      <c r="B110">
        <v>132</v>
      </c>
      <c r="C110">
        <f>VLOOKUP(I110,'Końcowa kolejność i dane drużyn'!$A$1:$E$17,4,FALSE)</f>
        <v>528</v>
      </c>
      <c r="D110" s="1">
        <f t="shared" si="2"/>
        <v>0.25</v>
      </c>
      <c r="E110">
        <f>VLOOKUP(I110,'Końcowa kolejność i dane drużyn'!$A$1:$E$17,3,FALSE)</f>
        <v>175</v>
      </c>
      <c r="F110" s="4">
        <f t="shared" si="3"/>
        <v>88</v>
      </c>
      <c r="G110" s="3" t="s">
        <v>29</v>
      </c>
      <c r="H110" s="3" t="s">
        <v>172</v>
      </c>
      <c r="I110" s="2">
        <v>12</v>
      </c>
      <c r="J110" t="s">
        <v>162</v>
      </c>
    </row>
    <row r="111" spans="1:10" x14ac:dyDescent="0.25">
      <c r="A111">
        <v>8562</v>
      </c>
      <c r="B111">
        <v>120</v>
      </c>
      <c r="C111">
        <f>VLOOKUP(I111,'Końcowa kolejność i dane drużyn'!$A$1:$E$17,4,FALSE)</f>
        <v>528</v>
      </c>
      <c r="D111" s="1">
        <f t="shared" si="2"/>
        <v>0.22727272727272727</v>
      </c>
      <c r="E111">
        <f>VLOOKUP(I111,'Końcowa kolejność i dane drużyn'!$A$1:$E$17,3,FALSE)</f>
        <v>175</v>
      </c>
      <c r="F111" s="4">
        <f t="shared" si="3"/>
        <v>80</v>
      </c>
      <c r="G111" s="3" t="s">
        <v>16</v>
      </c>
      <c r="H111" s="3" t="s">
        <v>173</v>
      </c>
      <c r="I111" s="2">
        <v>12</v>
      </c>
      <c r="J111" t="s">
        <v>162</v>
      </c>
    </row>
    <row r="112" spans="1:10" x14ac:dyDescent="0.25">
      <c r="A112">
        <v>8563</v>
      </c>
      <c r="B112">
        <v>228</v>
      </c>
      <c r="C112">
        <f>VLOOKUP(I112,'Końcowa kolejność i dane drużyn'!$A$1:$E$17,4,FALSE)</f>
        <v>528</v>
      </c>
      <c r="D112" s="1">
        <f t="shared" si="2"/>
        <v>0.43181818181818182</v>
      </c>
      <c r="E112">
        <f>VLOOKUP(I112,'Końcowa kolejność i dane drużyn'!$A$1:$E$17,3,FALSE)</f>
        <v>175</v>
      </c>
      <c r="F112" s="4">
        <f t="shared" si="3"/>
        <v>152</v>
      </c>
      <c r="G112" s="3" t="s">
        <v>18</v>
      </c>
      <c r="H112" s="3" t="s">
        <v>174</v>
      </c>
      <c r="I112" s="2">
        <v>12</v>
      </c>
      <c r="J112" t="s">
        <v>162</v>
      </c>
    </row>
    <row r="113" spans="1:10" x14ac:dyDescent="0.25">
      <c r="A113">
        <v>10816</v>
      </c>
      <c r="B113">
        <v>168</v>
      </c>
      <c r="C113">
        <f>VLOOKUP(I113,'Końcowa kolejność i dane drużyn'!$A$1:$E$17,4,FALSE)</f>
        <v>528</v>
      </c>
      <c r="D113" s="1">
        <f t="shared" si="2"/>
        <v>0.31818181818181818</v>
      </c>
      <c r="E113">
        <f>VLOOKUP(I113,'Końcowa kolejność i dane drużyn'!$A$1:$E$17,3,FALSE)</f>
        <v>210</v>
      </c>
      <c r="F113" s="4">
        <f t="shared" si="3"/>
        <v>134</v>
      </c>
      <c r="G113" s="3" t="s">
        <v>175</v>
      </c>
      <c r="H113" s="3" t="s">
        <v>176</v>
      </c>
      <c r="I113" s="2">
        <v>13</v>
      </c>
      <c r="J113" t="s">
        <v>177</v>
      </c>
    </row>
    <row r="114" spans="1:10" x14ac:dyDescent="0.25">
      <c r="A114">
        <v>11749</v>
      </c>
      <c r="B114">
        <v>252</v>
      </c>
      <c r="C114">
        <f>VLOOKUP(I114,'Końcowa kolejność i dane drużyn'!$A$1:$E$17,4,FALSE)</f>
        <v>528</v>
      </c>
      <c r="D114" s="1">
        <f t="shared" si="2"/>
        <v>0.47727272727272729</v>
      </c>
      <c r="E114">
        <f>VLOOKUP(I114,'Końcowa kolejność i dane drużyn'!$A$1:$E$17,3,FALSE)</f>
        <v>210</v>
      </c>
      <c r="F114" s="4">
        <f t="shared" si="3"/>
        <v>201</v>
      </c>
      <c r="G114" s="3" t="s">
        <v>21</v>
      </c>
      <c r="H114" s="3" t="s">
        <v>178</v>
      </c>
      <c r="I114" s="2">
        <v>13</v>
      </c>
      <c r="J114" t="s">
        <v>177</v>
      </c>
    </row>
    <row r="115" spans="1:10" x14ac:dyDescent="0.25">
      <c r="A115">
        <v>15469</v>
      </c>
      <c r="B115">
        <v>348</v>
      </c>
      <c r="C115">
        <f>VLOOKUP(I115,'Końcowa kolejność i dane drużyn'!$A$1:$E$17,4,FALSE)</f>
        <v>528</v>
      </c>
      <c r="D115" s="1">
        <f t="shared" si="2"/>
        <v>0.65909090909090906</v>
      </c>
      <c r="E115">
        <f>VLOOKUP(I115,'Końcowa kolejność i dane drużyn'!$A$1:$E$17,3,FALSE)</f>
        <v>210</v>
      </c>
      <c r="F115" s="4">
        <f t="shared" si="3"/>
        <v>210</v>
      </c>
      <c r="G115" s="3" t="s">
        <v>31</v>
      </c>
      <c r="H115" s="3" t="s">
        <v>179</v>
      </c>
      <c r="I115" s="2">
        <v>13</v>
      </c>
      <c r="J115" t="s">
        <v>177</v>
      </c>
    </row>
    <row r="116" spans="1:10" x14ac:dyDescent="0.25">
      <c r="A116">
        <v>4581</v>
      </c>
      <c r="B116">
        <v>240</v>
      </c>
      <c r="C116">
        <f>VLOOKUP(I116,'Końcowa kolejność i dane drużyn'!$A$1:$E$17,4,FALSE)</f>
        <v>528</v>
      </c>
      <c r="D116" s="1">
        <f t="shared" si="2"/>
        <v>0.45454545454545453</v>
      </c>
      <c r="E116">
        <f>VLOOKUP(I116,'Końcowa kolejność i dane drużyn'!$A$1:$E$17,3,FALSE)</f>
        <v>210</v>
      </c>
      <c r="F116" s="4">
        <f t="shared" si="3"/>
        <v>191</v>
      </c>
      <c r="G116" s="3" t="s">
        <v>164</v>
      </c>
      <c r="H116" s="3" t="s">
        <v>180</v>
      </c>
      <c r="I116" s="2">
        <v>13</v>
      </c>
      <c r="J116" t="s">
        <v>177</v>
      </c>
    </row>
    <row r="117" spans="1:10" x14ac:dyDescent="0.25">
      <c r="A117">
        <v>4744</v>
      </c>
      <c r="B117">
        <v>336</v>
      </c>
      <c r="C117">
        <f>VLOOKUP(I117,'Końcowa kolejność i dane drużyn'!$A$1:$E$17,4,FALSE)</f>
        <v>528</v>
      </c>
      <c r="D117" s="1">
        <f t="shared" si="2"/>
        <v>0.63636363636363635</v>
      </c>
      <c r="E117">
        <f>VLOOKUP(I117,'Końcowa kolejność i dane drużyn'!$A$1:$E$17,3,FALSE)</f>
        <v>210</v>
      </c>
      <c r="F117" s="4">
        <f t="shared" si="3"/>
        <v>210</v>
      </c>
      <c r="G117" s="3" t="s">
        <v>18</v>
      </c>
      <c r="H117" s="3" t="s">
        <v>181</v>
      </c>
      <c r="I117" s="2">
        <v>13</v>
      </c>
      <c r="J117" t="s">
        <v>177</v>
      </c>
    </row>
    <row r="118" spans="1:10" x14ac:dyDescent="0.25">
      <c r="A118">
        <v>4745</v>
      </c>
      <c r="B118">
        <v>264</v>
      </c>
      <c r="C118">
        <f>VLOOKUP(I118,'Końcowa kolejność i dane drużyn'!$A$1:$E$17,4,FALSE)</f>
        <v>528</v>
      </c>
      <c r="D118" s="1">
        <f t="shared" si="2"/>
        <v>0.5</v>
      </c>
      <c r="E118">
        <f>VLOOKUP(I118,'Końcowa kolejność i dane drużyn'!$A$1:$E$17,3,FALSE)</f>
        <v>210</v>
      </c>
      <c r="F118" s="4">
        <f t="shared" si="3"/>
        <v>210</v>
      </c>
      <c r="G118" s="3" t="s">
        <v>164</v>
      </c>
      <c r="H118" s="3" t="s">
        <v>182</v>
      </c>
      <c r="I118" s="2">
        <v>13</v>
      </c>
      <c r="J118" t="s">
        <v>177</v>
      </c>
    </row>
    <row r="119" spans="1:10" x14ac:dyDescent="0.25">
      <c r="A119">
        <v>9675</v>
      </c>
      <c r="B119">
        <v>168</v>
      </c>
      <c r="C119">
        <f>VLOOKUP(I119,'Końcowa kolejność i dane drużyn'!$A$1:$E$17,4,FALSE)</f>
        <v>528</v>
      </c>
      <c r="D119" s="1">
        <f t="shared" si="2"/>
        <v>0.31818181818181818</v>
      </c>
      <c r="E119">
        <f>VLOOKUP(I119,'Końcowa kolejność i dane drużyn'!$A$1:$E$17,3,FALSE)</f>
        <v>210</v>
      </c>
      <c r="F119" s="4">
        <f t="shared" si="3"/>
        <v>134</v>
      </c>
      <c r="G119" s="3" t="s">
        <v>72</v>
      </c>
      <c r="H119" s="3" t="s">
        <v>183</v>
      </c>
      <c r="I119" s="2">
        <v>13</v>
      </c>
      <c r="J119" t="s">
        <v>177</v>
      </c>
    </row>
    <row r="120" spans="1:10" x14ac:dyDescent="0.25">
      <c r="A120">
        <v>9685</v>
      </c>
      <c r="B120">
        <v>144</v>
      </c>
      <c r="C120">
        <f>VLOOKUP(I120,'Końcowa kolejność i dane drużyn'!$A$1:$E$17,4,FALSE)</f>
        <v>528</v>
      </c>
      <c r="D120" s="1">
        <f t="shared" si="2"/>
        <v>0.27272727272727271</v>
      </c>
      <c r="E120">
        <f>VLOOKUP(I120,'Końcowa kolejność i dane drużyn'!$A$1:$E$17,3,FALSE)</f>
        <v>210</v>
      </c>
      <c r="F120" s="4">
        <f t="shared" si="3"/>
        <v>115</v>
      </c>
      <c r="G120" s="3" t="s">
        <v>111</v>
      </c>
      <c r="H120" s="3" t="s">
        <v>176</v>
      </c>
      <c r="I120" s="2">
        <v>13</v>
      </c>
      <c r="J120" t="s">
        <v>177</v>
      </c>
    </row>
    <row r="121" spans="1:10" x14ac:dyDescent="0.25">
      <c r="A121">
        <v>10103</v>
      </c>
      <c r="B121">
        <v>252</v>
      </c>
      <c r="C121">
        <f>VLOOKUP(I121,'Końcowa kolejność i dane drużyn'!$A$1:$E$17,4,FALSE)</f>
        <v>528</v>
      </c>
      <c r="D121" s="1">
        <f t="shared" si="2"/>
        <v>0.47727272727272729</v>
      </c>
      <c r="E121">
        <f>VLOOKUP(I121,'Końcowa kolejność i dane drużyn'!$A$1:$E$17,3,FALSE)</f>
        <v>200</v>
      </c>
      <c r="F121" s="4">
        <f t="shared" si="3"/>
        <v>191</v>
      </c>
      <c r="G121" s="3" t="s">
        <v>56</v>
      </c>
      <c r="H121" s="3" t="s">
        <v>184</v>
      </c>
      <c r="I121" s="2">
        <v>14</v>
      </c>
      <c r="J121" t="s">
        <v>185</v>
      </c>
    </row>
    <row r="122" spans="1:10" x14ac:dyDescent="0.25">
      <c r="A122">
        <v>10799</v>
      </c>
      <c r="B122">
        <v>396</v>
      </c>
      <c r="C122">
        <f>VLOOKUP(I122,'Końcowa kolejność i dane drużyn'!$A$1:$E$17,4,FALSE)</f>
        <v>528</v>
      </c>
      <c r="D122" s="1">
        <f t="shared" si="2"/>
        <v>0.75</v>
      </c>
      <c r="E122">
        <f>VLOOKUP(I122,'Końcowa kolejność i dane drużyn'!$A$1:$E$17,3,FALSE)</f>
        <v>200</v>
      </c>
      <c r="F122" s="4">
        <f t="shared" si="3"/>
        <v>200</v>
      </c>
      <c r="G122" s="3" t="s">
        <v>186</v>
      </c>
      <c r="H122" s="3" t="s">
        <v>187</v>
      </c>
      <c r="I122" s="2">
        <v>14</v>
      </c>
      <c r="J122" t="s">
        <v>185</v>
      </c>
    </row>
    <row r="123" spans="1:10" x14ac:dyDescent="0.25">
      <c r="A123">
        <v>10813</v>
      </c>
      <c r="B123">
        <v>144</v>
      </c>
      <c r="C123">
        <f>VLOOKUP(I123,'Końcowa kolejność i dane drużyn'!$A$1:$E$17,4,FALSE)</f>
        <v>528</v>
      </c>
      <c r="D123" s="1">
        <f t="shared" si="2"/>
        <v>0.27272727272727271</v>
      </c>
      <c r="E123">
        <f>VLOOKUP(I123,'Końcowa kolejność i dane drużyn'!$A$1:$E$17,3,FALSE)</f>
        <v>200</v>
      </c>
      <c r="F123" s="4">
        <f t="shared" si="3"/>
        <v>110</v>
      </c>
      <c r="G123" s="3" t="s">
        <v>188</v>
      </c>
      <c r="H123" s="3" t="s">
        <v>189</v>
      </c>
      <c r="I123" s="2">
        <v>14</v>
      </c>
      <c r="J123" t="s">
        <v>185</v>
      </c>
    </row>
    <row r="124" spans="1:10" x14ac:dyDescent="0.25">
      <c r="A124">
        <v>10821</v>
      </c>
      <c r="B124">
        <v>264</v>
      </c>
      <c r="C124">
        <f>VLOOKUP(I124,'Końcowa kolejność i dane drużyn'!$A$1:$E$17,4,FALSE)</f>
        <v>528</v>
      </c>
      <c r="D124" s="1">
        <f t="shared" si="2"/>
        <v>0.5</v>
      </c>
      <c r="E124">
        <f>VLOOKUP(I124,'Końcowa kolejność i dane drużyn'!$A$1:$E$17,3,FALSE)</f>
        <v>200</v>
      </c>
      <c r="F124" s="4">
        <f t="shared" si="3"/>
        <v>200</v>
      </c>
      <c r="G124" s="3" t="s">
        <v>190</v>
      </c>
      <c r="H124" s="3" t="s">
        <v>191</v>
      </c>
      <c r="I124" s="2">
        <v>14</v>
      </c>
      <c r="J124" t="s">
        <v>185</v>
      </c>
    </row>
    <row r="125" spans="1:10" x14ac:dyDescent="0.25">
      <c r="A125">
        <v>11681</v>
      </c>
      <c r="B125">
        <v>240</v>
      </c>
      <c r="C125">
        <f>VLOOKUP(I125,'Końcowa kolejność i dane drużyn'!$A$1:$E$17,4,FALSE)</f>
        <v>528</v>
      </c>
      <c r="D125" s="1">
        <f t="shared" si="2"/>
        <v>0.45454545454545453</v>
      </c>
      <c r="E125">
        <f>VLOOKUP(I125,'Końcowa kolejność i dane drużyn'!$A$1:$E$17,3,FALSE)</f>
        <v>200</v>
      </c>
      <c r="F125" s="4">
        <f t="shared" si="3"/>
        <v>182</v>
      </c>
      <c r="G125" s="3" t="s">
        <v>192</v>
      </c>
      <c r="H125" s="3" t="s">
        <v>189</v>
      </c>
      <c r="I125" s="2">
        <v>14</v>
      </c>
      <c r="J125" t="s">
        <v>185</v>
      </c>
    </row>
    <row r="126" spans="1:10" x14ac:dyDescent="0.25">
      <c r="A126">
        <v>12987</v>
      </c>
      <c r="B126">
        <v>192</v>
      </c>
      <c r="C126">
        <f>VLOOKUP(I126,'Końcowa kolejność i dane drużyn'!$A$1:$E$17,4,FALSE)</f>
        <v>528</v>
      </c>
      <c r="D126" s="1">
        <f t="shared" si="2"/>
        <v>0.36363636363636365</v>
      </c>
      <c r="E126">
        <f>VLOOKUP(I126,'Końcowa kolejność i dane drużyn'!$A$1:$E$17,3,FALSE)</f>
        <v>200</v>
      </c>
      <c r="F126" s="4">
        <f t="shared" si="3"/>
        <v>146</v>
      </c>
      <c r="G126" s="3" t="s">
        <v>193</v>
      </c>
      <c r="H126" s="3" t="s">
        <v>194</v>
      </c>
      <c r="I126" s="2">
        <v>14</v>
      </c>
      <c r="J126" t="s">
        <v>185</v>
      </c>
    </row>
    <row r="127" spans="1:10" x14ac:dyDescent="0.25">
      <c r="A127">
        <v>4344</v>
      </c>
      <c r="B127">
        <v>192</v>
      </c>
      <c r="C127">
        <f>VLOOKUP(I127,'Końcowa kolejność i dane drużyn'!$A$1:$E$17,4,FALSE)</f>
        <v>528</v>
      </c>
      <c r="D127" s="1">
        <f t="shared" si="2"/>
        <v>0.36363636363636365</v>
      </c>
      <c r="E127">
        <f>VLOOKUP(I127,'Końcowa kolejność i dane drużyn'!$A$1:$E$17,3,FALSE)</f>
        <v>200</v>
      </c>
      <c r="F127" s="4">
        <f t="shared" si="3"/>
        <v>146</v>
      </c>
      <c r="G127" s="3" t="s">
        <v>31</v>
      </c>
      <c r="H127" s="3" t="s">
        <v>195</v>
      </c>
      <c r="I127" s="2">
        <v>14</v>
      </c>
      <c r="J127" t="s">
        <v>185</v>
      </c>
    </row>
    <row r="128" spans="1:10" x14ac:dyDescent="0.25">
      <c r="A128">
        <v>4573</v>
      </c>
      <c r="B128">
        <v>144</v>
      </c>
      <c r="C128">
        <f>VLOOKUP(I128,'Końcowa kolejność i dane drużyn'!$A$1:$E$17,4,FALSE)</f>
        <v>528</v>
      </c>
      <c r="D128" s="1">
        <f t="shared" si="2"/>
        <v>0.27272727272727271</v>
      </c>
      <c r="E128">
        <f>VLOOKUP(I128,'Końcowa kolejność i dane drużyn'!$A$1:$E$17,3,FALSE)</f>
        <v>200</v>
      </c>
      <c r="F128" s="4">
        <f t="shared" si="3"/>
        <v>110</v>
      </c>
      <c r="G128" s="3" t="s">
        <v>186</v>
      </c>
      <c r="H128" s="3" t="s">
        <v>196</v>
      </c>
      <c r="I128" s="2">
        <v>14</v>
      </c>
      <c r="J128" t="s">
        <v>185</v>
      </c>
    </row>
    <row r="129" spans="1:10" x14ac:dyDescent="0.25">
      <c r="A129">
        <v>15059</v>
      </c>
      <c r="B129">
        <v>168</v>
      </c>
      <c r="C129">
        <f>VLOOKUP(I129,'Końcowa kolejność i dane drużyn'!$A$1:$E$17,4,FALSE)</f>
        <v>528</v>
      </c>
      <c r="D129" s="1">
        <f t="shared" si="2"/>
        <v>0.31818181818181818</v>
      </c>
      <c r="E129">
        <f>VLOOKUP(I129,'Końcowa kolejność i dane drużyn'!$A$1:$E$17,3,FALSE)</f>
        <v>190</v>
      </c>
      <c r="F129" s="4">
        <f t="shared" si="3"/>
        <v>121</v>
      </c>
      <c r="G129" s="3" t="s">
        <v>197</v>
      </c>
      <c r="H129" s="3" t="s">
        <v>198</v>
      </c>
      <c r="I129" s="2">
        <v>15</v>
      </c>
      <c r="J129" t="s">
        <v>199</v>
      </c>
    </row>
    <row r="130" spans="1:10" x14ac:dyDescent="0.25">
      <c r="A130">
        <v>15139</v>
      </c>
      <c r="B130">
        <v>192</v>
      </c>
      <c r="C130">
        <f>VLOOKUP(I130,'Końcowa kolejność i dane drużyn'!$A$1:$E$17,4,FALSE)</f>
        <v>528</v>
      </c>
      <c r="D130" s="1">
        <f t="shared" si="2"/>
        <v>0.36363636363636365</v>
      </c>
      <c r="E130">
        <f>VLOOKUP(I130,'Końcowa kolejność i dane drużyn'!$A$1:$E$17,3,FALSE)</f>
        <v>190</v>
      </c>
      <c r="F130" s="4">
        <f t="shared" si="3"/>
        <v>139</v>
      </c>
      <c r="G130" s="3" t="s">
        <v>26</v>
      </c>
      <c r="H130" s="3" t="s">
        <v>200</v>
      </c>
      <c r="I130" s="2">
        <v>15</v>
      </c>
      <c r="J130" t="s">
        <v>199</v>
      </c>
    </row>
    <row r="131" spans="1:10" x14ac:dyDescent="0.25">
      <c r="A131">
        <v>16708</v>
      </c>
      <c r="B131">
        <v>168</v>
      </c>
      <c r="C131">
        <f>VLOOKUP(I131,'Końcowa kolejność i dane drużyn'!$A$1:$E$17,4,FALSE)</f>
        <v>528</v>
      </c>
      <c r="D131" s="1">
        <f t="shared" ref="D131:D146" si="4">B131/C131</f>
        <v>0.31818181818181818</v>
      </c>
      <c r="E131">
        <f>VLOOKUP(I131,'Końcowa kolejność i dane drużyn'!$A$1:$E$17,3,FALSE)</f>
        <v>190</v>
      </c>
      <c r="F131" s="4">
        <f t="shared" ref="F131:F146" si="5">ROUNDUP(IF(B131&gt;=(C131/2),E131,(B131/(C131*0.5))*E131),0)</f>
        <v>121</v>
      </c>
      <c r="G131" s="3" t="s">
        <v>197</v>
      </c>
      <c r="H131" s="3" t="s">
        <v>201</v>
      </c>
      <c r="I131" s="2">
        <v>15</v>
      </c>
      <c r="J131" t="s">
        <v>199</v>
      </c>
    </row>
    <row r="132" spans="1:10" x14ac:dyDescent="0.25">
      <c r="A132">
        <v>17344</v>
      </c>
      <c r="B132">
        <v>72</v>
      </c>
      <c r="C132">
        <f>VLOOKUP(I132,'Końcowa kolejność i dane drużyn'!$A$1:$E$17,4,FALSE)</f>
        <v>528</v>
      </c>
      <c r="D132" s="1">
        <f t="shared" si="4"/>
        <v>0.13636363636363635</v>
      </c>
      <c r="E132">
        <f>VLOOKUP(I132,'Końcowa kolejność i dane drużyn'!$A$1:$E$17,3,FALSE)</f>
        <v>190</v>
      </c>
      <c r="F132" s="4">
        <f t="shared" si="5"/>
        <v>52</v>
      </c>
      <c r="G132" s="3" t="s">
        <v>82</v>
      </c>
      <c r="H132" s="3" t="s">
        <v>202</v>
      </c>
      <c r="I132" s="2">
        <v>15</v>
      </c>
      <c r="J132" t="s">
        <v>199</v>
      </c>
    </row>
    <row r="133" spans="1:10" x14ac:dyDescent="0.25">
      <c r="A133">
        <v>17352</v>
      </c>
      <c r="B133">
        <v>144</v>
      </c>
      <c r="C133">
        <f>VLOOKUP(I133,'Końcowa kolejność i dane drużyn'!$A$1:$E$17,4,FALSE)</f>
        <v>528</v>
      </c>
      <c r="D133" s="1">
        <f t="shared" si="4"/>
        <v>0.27272727272727271</v>
      </c>
      <c r="E133">
        <f>VLOOKUP(I133,'Końcowa kolejność i dane drużyn'!$A$1:$E$17,3,FALSE)</f>
        <v>190</v>
      </c>
      <c r="F133" s="4">
        <f t="shared" si="5"/>
        <v>104</v>
      </c>
      <c r="G133" s="3" t="s">
        <v>203</v>
      </c>
      <c r="H133" s="3" t="s">
        <v>204</v>
      </c>
      <c r="I133" s="2">
        <v>15</v>
      </c>
      <c r="J133" t="s">
        <v>199</v>
      </c>
    </row>
    <row r="134" spans="1:10" x14ac:dyDescent="0.25">
      <c r="A134">
        <v>17353</v>
      </c>
      <c r="B134">
        <v>144</v>
      </c>
      <c r="C134">
        <f>VLOOKUP(I134,'Końcowa kolejność i dane drużyn'!$A$1:$E$17,4,FALSE)</f>
        <v>528</v>
      </c>
      <c r="D134" s="1">
        <f t="shared" si="4"/>
        <v>0.27272727272727271</v>
      </c>
      <c r="E134">
        <f>VLOOKUP(I134,'Końcowa kolejność i dane drużyn'!$A$1:$E$17,3,FALSE)</f>
        <v>190</v>
      </c>
      <c r="F134" s="4">
        <f t="shared" si="5"/>
        <v>104</v>
      </c>
      <c r="G134" s="3" t="s">
        <v>205</v>
      </c>
      <c r="H134" s="3" t="s">
        <v>206</v>
      </c>
      <c r="I134" s="2">
        <v>15</v>
      </c>
      <c r="J134" t="s">
        <v>199</v>
      </c>
    </row>
    <row r="135" spans="1:10" x14ac:dyDescent="0.25">
      <c r="A135">
        <v>17380</v>
      </c>
      <c r="B135">
        <v>240</v>
      </c>
      <c r="C135">
        <f>VLOOKUP(I135,'Końcowa kolejność i dane drużyn'!$A$1:$E$17,4,FALSE)</f>
        <v>528</v>
      </c>
      <c r="D135" s="1">
        <f t="shared" si="4"/>
        <v>0.45454545454545453</v>
      </c>
      <c r="E135">
        <f>VLOOKUP(I135,'Końcowa kolejność i dane drużyn'!$A$1:$E$17,3,FALSE)</f>
        <v>190</v>
      </c>
      <c r="F135" s="4">
        <f t="shared" si="5"/>
        <v>173</v>
      </c>
      <c r="G135" s="3" t="s">
        <v>155</v>
      </c>
      <c r="H135" s="3" t="s">
        <v>207</v>
      </c>
      <c r="I135" s="2">
        <v>15</v>
      </c>
      <c r="J135" t="s">
        <v>199</v>
      </c>
    </row>
    <row r="136" spans="1:10" x14ac:dyDescent="0.25">
      <c r="A136">
        <v>18928</v>
      </c>
      <c r="B136">
        <v>48</v>
      </c>
      <c r="C136">
        <f>VLOOKUP(I136,'Końcowa kolejność i dane drużyn'!$A$1:$E$17,4,FALSE)</f>
        <v>528</v>
      </c>
      <c r="D136" s="1">
        <f t="shared" si="4"/>
        <v>9.0909090909090912E-2</v>
      </c>
      <c r="E136">
        <f>VLOOKUP(I136,'Końcowa kolejność i dane drużyn'!$A$1:$E$17,3,FALSE)</f>
        <v>190</v>
      </c>
      <c r="F136" s="4">
        <f t="shared" si="5"/>
        <v>35</v>
      </c>
      <c r="G136" s="3" t="s">
        <v>82</v>
      </c>
      <c r="H136" s="3" t="s">
        <v>208</v>
      </c>
      <c r="I136" s="2">
        <v>15</v>
      </c>
      <c r="J136" t="s">
        <v>199</v>
      </c>
    </row>
    <row r="137" spans="1:10" x14ac:dyDescent="0.25">
      <c r="A137">
        <v>3638</v>
      </c>
      <c r="B137">
        <v>192</v>
      </c>
      <c r="C137">
        <f>VLOOKUP(I137,'Końcowa kolejność i dane drużyn'!$A$1:$E$17,4,FALSE)</f>
        <v>528</v>
      </c>
      <c r="D137" s="1">
        <f t="shared" si="4"/>
        <v>0.36363636363636365</v>
      </c>
      <c r="E137">
        <f>VLOOKUP(I137,'Końcowa kolejność i dane drużyn'!$A$1:$E$17,3,FALSE)</f>
        <v>190</v>
      </c>
      <c r="F137" s="4">
        <f t="shared" si="5"/>
        <v>139</v>
      </c>
      <c r="G137" s="3" t="s">
        <v>209</v>
      </c>
      <c r="H137" s="3" t="s">
        <v>210</v>
      </c>
      <c r="I137" s="2">
        <v>15</v>
      </c>
      <c r="J137" t="s">
        <v>199</v>
      </c>
    </row>
    <row r="138" spans="1:10" x14ac:dyDescent="0.25">
      <c r="A138">
        <v>8098</v>
      </c>
      <c r="B138">
        <v>240</v>
      </c>
      <c r="C138">
        <f>VLOOKUP(I138,'Końcowa kolejność i dane drużyn'!$A$1:$E$17,4,FALSE)</f>
        <v>528</v>
      </c>
      <c r="D138" s="1">
        <f t="shared" si="4"/>
        <v>0.45454545454545453</v>
      </c>
      <c r="E138">
        <f>VLOOKUP(I138,'Końcowa kolejność i dane drużyn'!$A$1:$E$17,3,FALSE)</f>
        <v>190</v>
      </c>
      <c r="F138" s="4">
        <f t="shared" si="5"/>
        <v>173</v>
      </c>
      <c r="G138" s="3" t="s">
        <v>186</v>
      </c>
      <c r="H138" s="3" t="s">
        <v>211</v>
      </c>
      <c r="I138" s="2">
        <v>15</v>
      </c>
      <c r="J138" t="s">
        <v>199</v>
      </c>
    </row>
    <row r="139" spans="1:10" x14ac:dyDescent="0.25">
      <c r="A139">
        <v>8899</v>
      </c>
      <c r="B139">
        <v>216</v>
      </c>
      <c r="C139">
        <f>VLOOKUP(I139,'Końcowa kolejność i dane drużyn'!$A$1:$E$17,4,FALSE)</f>
        <v>528</v>
      </c>
      <c r="D139" s="1">
        <f t="shared" si="4"/>
        <v>0.40909090909090912</v>
      </c>
      <c r="E139">
        <f>VLOOKUP(I139,'Końcowa kolejność i dane drużyn'!$A$1:$E$17,3,FALSE)</f>
        <v>190</v>
      </c>
      <c r="F139" s="4">
        <f t="shared" si="5"/>
        <v>156</v>
      </c>
      <c r="G139" s="3" t="s">
        <v>56</v>
      </c>
      <c r="H139" s="3" t="s">
        <v>212</v>
      </c>
      <c r="I139" s="2">
        <v>15</v>
      </c>
      <c r="J139" t="s">
        <v>199</v>
      </c>
    </row>
    <row r="140" spans="1:10" x14ac:dyDescent="0.25">
      <c r="A140">
        <v>10148</v>
      </c>
      <c r="B140">
        <v>144</v>
      </c>
      <c r="C140">
        <f>VLOOKUP(I140,'Końcowa kolejność i dane drużyn'!$A$1:$E$17,4,FALSE)</f>
        <v>528</v>
      </c>
      <c r="D140" s="1">
        <f t="shared" si="4"/>
        <v>0.27272727272727271</v>
      </c>
      <c r="E140">
        <f>VLOOKUP(I140,'Końcowa kolejność i dane drużyn'!$A$1:$E$17,3,FALSE)</f>
        <v>185</v>
      </c>
      <c r="F140" s="4">
        <f t="shared" si="5"/>
        <v>101</v>
      </c>
      <c r="G140" s="3" t="s">
        <v>213</v>
      </c>
      <c r="H140" s="3" t="s">
        <v>214</v>
      </c>
      <c r="I140" s="2">
        <v>16</v>
      </c>
      <c r="J140" t="s">
        <v>215</v>
      </c>
    </row>
    <row r="141" spans="1:10" x14ac:dyDescent="0.25">
      <c r="A141">
        <v>10354</v>
      </c>
      <c r="B141">
        <v>48</v>
      </c>
      <c r="C141">
        <f>VLOOKUP(I141,'Końcowa kolejność i dane drużyn'!$A$1:$E$17,4,FALSE)</f>
        <v>528</v>
      </c>
      <c r="D141" s="1">
        <f t="shared" si="4"/>
        <v>9.0909090909090912E-2</v>
      </c>
      <c r="E141">
        <f>VLOOKUP(I141,'Końcowa kolejność i dane drużyn'!$A$1:$E$17,3,FALSE)</f>
        <v>185</v>
      </c>
      <c r="F141" s="4">
        <f t="shared" si="5"/>
        <v>34</v>
      </c>
      <c r="G141" s="3" t="s">
        <v>82</v>
      </c>
      <c r="H141" s="3" t="s">
        <v>216</v>
      </c>
      <c r="I141" s="2">
        <v>16</v>
      </c>
      <c r="J141" t="s">
        <v>215</v>
      </c>
    </row>
    <row r="142" spans="1:10" x14ac:dyDescent="0.25">
      <c r="A142">
        <v>15561</v>
      </c>
      <c r="B142">
        <v>312</v>
      </c>
      <c r="C142">
        <f>VLOOKUP(I142,'Końcowa kolejność i dane drużyn'!$A$1:$E$17,4,FALSE)</f>
        <v>528</v>
      </c>
      <c r="D142" s="1">
        <f t="shared" si="4"/>
        <v>0.59090909090909094</v>
      </c>
      <c r="E142">
        <f>VLOOKUP(I142,'Końcowa kolejność i dane drużyn'!$A$1:$E$17,3,FALSE)</f>
        <v>185</v>
      </c>
      <c r="F142" s="4">
        <f t="shared" si="5"/>
        <v>185</v>
      </c>
      <c r="G142" s="3" t="s">
        <v>217</v>
      </c>
      <c r="H142" s="3" t="s">
        <v>218</v>
      </c>
      <c r="I142" s="2">
        <v>16</v>
      </c>
      <c r="J142" t="s">
        <v>215</v>
      </c>
    </row>
    <row r="143" spans="1:10" x14ac:dyDescent="0.25">
      <c r="A143">
        <v>16608</v>
      </c>
      <c r="B143">
        <v>264</v>
      </c>
      <c r="C143">
        <f>VLOOKUP(I143,'Końcowa kolejność i dane drużyn'!$A$1:$E$17,4,FALSE)</f>
        <v>528</v>
      </c>
      <c r="D143" s="1">
        <f t="shared" si="4"/>
        <v>0.5</v>
      </c>
      <c r="E143">
        <f>VLOOKUP(I143,'Końcowa kolejność i dane drużyn'!$A$1:$E$17,3,FALSE)</f>
        <v>185</v>
      </c>
      <c r="F143" s="4">
        <f t="shared" si="5"/>
        <v>185</v>
      </c>
      <c r="G143" s="3" t="s">
        <v>219</v>
      </c>
      <c r="H143" s="3" t="s">
        <v>220</v>
      </c>
      <c r="I143" s="2">
        <v>16</v>
      </c>
      <c r="J143" t="s">
        <v>215</v>
      </c>
    </row>
    <row r="144" spans="1:10" x14ac:dyDescent="0.25">
      <c r="A144">
        <v>4848</v>
      </c>
      <c r="B144">
        <v>408</v>
      </c>
      <c r="C144">
        <f>VLOOKUP(I144,'Końcowa kolejność i dane drużyn'!$A$1:$E$17,4,FALSE)</f>
        <v>528</v>
      </c>
      <c r="D144" s="1">
        <f t="shared" si="4"/>
        <v>0.77272727272727271</v>
      </c>
      <c r="E144">
        <f>VLOOKUP(I144,'Końcowa kolejność i dane drużyn'!$A$1:$E$17,3,FALSE)</f>
        <v>185</v>
      </c>
      <c r="F144" s="4">
        <f t="shared" si="5"/>
        <v>185</v>
      </c>
      <c r="G144" s="3" t="s">
        <v>221</v>
      </c>
      <c r="H144" s="3" t="s">
        <v>222</v>
      </c>
      <c r="I144" s="2">
        <v>16</v>
      </c>
      <c r="J144" t="s">
        <v>215</v>
      </c>
    </row>
    <row r="145" spans="1:10" x14ac:dyDescent="0.25">
      <c r="A145">
        <v>6822</v>
      </c>
      <c r="B145">
        <v>480</v>
      </c>
      <c r="C145">
        <f>VLOOKUP(I145,'Końcowa kolejność i dane drużyn'!$A$1:$E$17,4,FALSE)</f>
        <v>528</v>
      </c>
      <c r="D145" s="1">
        <f t="shared" si="4"/>
        <v>0.90909090909090906</v>
      </c>
      <c r="E145">
        <f>VLOOKUP(I145,'Końcowa kolejność i dane drużyn'!$A$1:$E$17,3,FALSE)</f>
        <v>185</v>
      </c>
      <c r="F145" s="4">
        <f t="shared" si="5"/>
        <v>185</v>
      </c>
      <c r="G145" s="3" t="s">
        <v>153</v>
      </c>
      <c r="H145" s="3" t="s">
        <v>223</v>
      </c>
      <c r="I145" s="2">
        <v>16</v>
      </c>
      <c r="J145" t="s">
        <v>215</v>
      </c>
    </row>
    <row r="146" spans="1:10" x14ac:dyDescent="0.25">
      <c r="A146">
        <v>8097</v>
      </c>
      <c r="B146">
        <v>456</v>
      </c>
      <c r="C146">
        <f>VLOOKUP(I146,'Końcowa kolejność i dane drużyn'!$A$1:$E$17,4,FALSE)</f>
        <v>528</v>
      </c>
      <c r="D146" s="1">
        <f t="shared" si="4"/>
        <v>0.86363636363636365</v>
      </c>
      <c r="E146">
        <f>VLOOKUP(I146,'Końcowa kolejność i dane drużyn'!$A$1:$E$17,3,FALSE)</f>
        <v>185</v>
      </c>
      <c r="F146" s="4">
        <f t="shared" si="5"/>
        <v>185</v>
      </c>
      <c r="G146" s="3" t="s">
        <v>128</v>
      </c>
      <c r="H146" s="3" t="s">
        <v>224</v>
      </c>
      <c r="I146" s="2">
        <v>16</v>
      </c>
      <c r="J146" t="s">
        <v>215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785-9FC8-43C4-95E5-F86453AEED36}">
  <dimension ref="A1:I17"/>
  <sheetViews>
    <sheetView workbookViewId="0">
      <selection activeCell="B4" sqref="B4"/>
    </sheetView>
  </sheetViews>
  <sheetFormatPr defaultRowHeight="15" x14ac:dyDescent="0.25"/>
  <cols>
    <col min="3" max="3" width="12.5703125" bestFit="1" customWidth="1"/>
    <col min="4" max="4" width="12.5703125" customWidth="1"/>
    <col min="5" max="5" width="34.85546875" bestFit="1" customWidth="1"/>
  </cols>
  <sheetData>
    <row r="1" spans="1:9" x14ac:dyDescent="0.25">
      <c r="A1" t="s">
        <v>3</v>
      </c>
      <c r="B1" t="s">
        <v>226</v>
      </c>
      <c r="C1" t="s">
        <v>230</v>
      </c>
      <c r="D1" t="s">
        <v>231</v>
      </c>
      <c r="E1" t="s">
        <v>4</v>
      </c>
      <c r="F1" t="s">
        <v>227</v>
      </c>
      <c r="G1" t="s">
        <v>232</v>
      </c>
      <c r="H1" t="s">
        <v>228</v>
      </c>
      <c r="I1" t="s">
        <v>229</v>
      </c>
    </row>
    <row r="2" spans="1:9" x14ac:dyDescent="0.25">
      <c r="A2">
        <v>1</v>
      </c>
      <c r="B2">
        <v>3</v>
      </c>
      <c r="C2">
        <v>240</v>
      </c>
      <c r="D2">
        <f>SUM(F2:I2)</f>
        <v>552</v>
      </c>
      <c r="E2" t="s">
        <v>7</v>
      </c>
      <c r="F2">
        <v>360</v>
      </c>
      <c r="G2">
        <v>48</v>
      </c>
      <c r="H2">
        <v>72</v>
      </c>
      <c r="I2">
        <v>72</v>
      </c>
    </row>
    <row r="3" spans="1:9" x14ac:dyDescent="0.25">
      <c r="A3">
        <v>2</v>
      </c>
      <c r="B3">
        <v>2</v>
      </c>
      <c r="C3">
        <v>260</v>
      </c>
      <c r="D3">
        <f>SUM(F3:I3)</f>
        <v>552</v>
      </c>
      <c r="E3" t="s">
        <v>25</v>
      </c>
      <c r="F3">
        <v>360</v>
      </c>
      <c r="G3">
        <v>48</v>
      </c>
      <c r="H3">
        <v>72</v>
      </c>
      <c r="I3">
        <v>72</v>
      </c>
    </row>
    <row r="4" spans="1:9" x14ac:dyDescent="0.25">
      <c r="A4">
        <v>3</v>
      </c>
      <c r="B4">
        <v>5</v>
      </c>
      <c r="C4">
        <v>220</v>
      </c>
      <c r="D4">
        <f>SUM(F4:I4)</f>
        <v>528</v>
      </c>
      <c r="E4" t="s">
        <v>45</v>
      </c>
      <c r="F4">
        <v>360</v>
      </c>
      <c r="G4">
        <v>48</v>
      </c>
      <c r="H4">
        <v>72</v>
      </c>
      <c r="I4">
        <v>48</v>
      </c>
    </row>
    <row r="5" spans="1:9" x14ac:dyDescent="0.25">
      <c r="A5">
        <v>4</v>
      </c>
      <c r="B5">
        <v>13</v>
      </c>
      <c r="C5">
        <v>165</v>
      </c>
      <c r="D5">
        <f>SUM(F5:I5)</f>
        <v>528</v>
      </c>
      <c r="E5" t="s">
        <v>58</v>
      </c>
      <c r="F5">
        <v>360</v>
      </c>
      <c r="G5">
        <v>48</v>
      </c>
      <c r="H5">
        <v>72</v>
      </c>
      <c r="I5">
        <v>48</v>
      </c>
    </row>
    <row r="6" spans="1:9" x14ac:dyDescent="0.25">
      <c r="A6">
        <v>5</v>
      </c>
      <c r="B6">
        <v>10</v>
      </c>
      <c r="C6">
        <v>180</v>
      </c>
      <c r="D6">
        <f>SUM(F6:I6)</f>
        <v>504</v>
      </c>
      <c r="E6" t="s">
        <v>69</v>
      </c>
      <c r="F6">
        <v>360</v>
      </c>
      <c r="G6">
        <v>48</v>
      </c>
      <c r="H6">
        <v>48</v>
      </c>
      <c r="I6">
        <v>48</v>
      </c>
    </row>
    <row r="7" spans="1:9" x14ac:dyDescent="0.25">
      <c r="A7">
        <v>6</v>
      </c>
      <c r="B7">
        <v>14</v>
      </c>
      <c r="C7">
        <v>160</v>
      </c>
      <c r="D7">
        <f>SUM(F7:I7)</f>
        <v>504</v>
      </c>
      <c r="E7" t="s">
        <v>87</v>
      </c>
      <c r="F7">
        <v>360</v>
      </c>
      <c r="G7">
        <v>48</v>
      </c>
      <c r="H7">
        <v>48</v>
      </c>
      <c r="I7">
        <v>48</v>
      </c>
    </row>
    <row r="8" spans="1:9" x14ac:dyDescent="0.25">
      <c r="A8">
        <v>7</v>
      </c>
      <c r="B8">
        <v>4</v>
      </c>
      <c r="C8">
        <v>230</v>
      </c>
      <c r="D8">
        <f>SUM(F8:I8)</f>
        <v>504</v>
      </c>
      <c r="E8" t="s">
        <v>108</v>
      </c>
      <c r="F8">
        <v>360</v>
      </c>
      <c r="G8">
        <v>48</v>
      </c>
      <c r="H8">
        <v>48</v>
      </c>
      <c r="I8">
        <v>48</v>
      </c>
    </row>
    <row r="9" spans="1:9" x14ac:dyDescent="0.25">
      <c r="A9">
        <v>8</v>
      </c>
      <c r="B9">
        <v>12</v>
      </c>
      <c r="C9">
        <v>170</v>
      </c>
      <c r="D9">
        <f>SUM(F9:I9)</f>
        <v>504</v>
      </c>
      <c r="E9" t="s">
        <v>120</v>
      </c>
      <c r="F9">
        <v>360</v>
      </c>
      <c r="G9">
        <v>48</v>
      </c>
      <c r="H9">
        <v>48</v>
      </c>
      <c r="I9">
        <v>48</v>
      </c>
    </row>
    <row r="10" spans="1:9" x14ac:dyDescent="0.25">
      <c r="A10">
        <v>9</v>
      </c>
      <c r="B10">
        <v>16</v>
      </c>
      <c r="C10">
        <v>150</v>
      </c>
      <c r="D10">
        <f>SUM(F10:I10)</f>
        <v>528</v>
      </c>
      <c r="E10" t="s">
        <v>130</v>
      </c>
      <c r="F10">
        <v>360</v>
      </c>
      <c r="G10">
        <v>168</v>
      </c>
    </row>
    <row r="11" spans="1:9" x14ac:dyDescent="0.25">
      <c r="A11">
        <v>10</v>
      </c>
      <c r="B11">
        <v>1</v>
      </c>
      <c r="C11">
        <v>300</v>
      </c>
      <c r="D11">
        <f>SUM(F11:I11)</f>
        <v>528</v>
      </c>
      <c r="E11" t="s">
        <v>139</v>
      </c>
      <c r="F11">
        <v>360</v>
      </c>
      <c r="G11">
        <v>168</v>
      </c>
    </row>
    <row r="12" spans="1:9" x14ac:dyDescent="0.25">
      <c r="A12">
        <v>11</v>
      </c>
      <c r="B12">
        <v>15</v>
      </c>
      <c r="C12">
        <v>155</v>
      </c>
      <c r="D12">
        <f>SUM(F12:I12)</f>
        <v>528</v>
      </c>
      <c r="E12" t="s">
        <v>148</v>
      </c>
      <c r="F12">
        <v>360</v>
      </c>
      <c r="G12">
        <v>168</v>
      </c>
    </row>
    <row r="13" spans="1:9" x14ac:dyDescent="0.25">
      <c r="A13">
        <v>12</v>
      </c>
      <c r="B13">
        <v>11</v>
      </c>
      <c r="C13">
        <v>175</v>
      </c>
      <c r="D13">
        <f>SUM(F13:I13)</f>
        <v>528</v>
      </c>
      <c r="E13" t="s">
        <v>162</v>
      </c>
      <c r="F13">
        <v>360</v>
      </c>
      <c r="G13">
        <v>168</v>
      </c>
    </row>
    <row r="14" spans="1:9" x14ac:dyDescent="0.25">
      <c r="A14">
        <v>13</v>
      </c>
      <c r="B14">
        <v>6</v>
      </c>
      <c r="C14">
        <v>210</v>
      </c>
      <c r="D14">
        <f>SUM(F14:I14)</f>
        <v>528</v>
      </c>
      <c r="E14" t="s">
        <v>177</v>
      </c>
      <c r="F14">
        <v>360</v>
      </c>
      <c r="G14">
        <v>168</v>
      </c>
    </row>
    <row r="15" spans="1:9" x14ac:dyDescent="0.25">
      <c r="A15">
        <v>14</v>
      </c>
      <c r="B15">
        <v>7</v>
      </c>
      <c r="C15">
        <v>200</v>
      </c>
      <c r="D15">
        <f>SUM(F15:I15)</f>
        <v>528</v>
      </c>
      <c r="E15" t="s">
        <v>185</v>
      </c>
      <c r="F15">
        <v>360</v>
      </c>
      <c r="G15">
        <v>168</v>
      </c>
    </row>
    <row r="16" spans="1:9" x14ac:dyDescent="0.25">
      <c r="A16">
        <v>15</v>
      </c>
      <c r="B16">
        <v>8</v>
      </c>
      <c r="C16">
        <v>190</v>
      </c>
      <c r="D16">
        <f>SUM(F16:I16)</f>
        <v>528</v>
      </c>
      <c r="E16" t="s">
        <v>199</v>
      </c>
      <c r="F16">
        <v>360</v>
      </c>
      <c r="G16">
        <v>168</v>
      </c>
    </row>
    <row r="17" spans="1:7" x14ac:dyDescent="0.25">
      <c r="A17">
        <v>16</v>
      </c>
      <c r="B17">
        <v>9</v>
      </c>
      <c r="C17">
        <v>185</v>
      </c>
      <c r="D17">
        <f>SUM(F17:I17)</f>
        <v>528</v>
      </c>
      <c r="E17" t="s">
        <v>215</v>
      </c>
      <c r="F17">
        <v>360</v>
      </c>
      <c r="G17">
        <v>168</v>
      </c>
    </row>
  </sheetData>
  <autoFilter ref="A1:E1" xr:uid="{4964EAA8-7BE9-4439-98DF-58982F4B0CFD}">
    <sortState ref="A2:E1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zawodników</vt:lpstr>
      <vt:lpstr>Końcowa kolejność i dane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Wasłowicz</dc:creator>
  <cp:lastModifiedBy>Marcin Wasłowicz</cp:lastModifiedBy>
  <dcterms:created xsi:type="dcterms:W3CDTF">2018-04-17T11:45:49Z</dcterms:created>
  <dcterms:modified xsi:type="dcterms:W3CDTF">2018-04-17T12:33:47Z</dcterms:modified>
</cp:coreProperties>
</file>